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5215" windowHeight="12975" activeTab="2"/>
  </bookViews>
  <sheets>
    <sheet name="U-Liste" sheetId="1" r:id="rId1"/>
    <sheet name="Anlage" sheetId="2" r:id="rId2"/>
    <sheet name="Hilfe" sheetId="3" r:id="rId3"/>
  </sheets>
  <definedNames>
    <definedName name="_xlnm.Print_Area" localSheetId="1">'Anlage'!$A$1:$H$56</definedName>
    <definedName name="_xlnm.Print_Area" localSheetId="0">'U-Liste'!$A$1:$J$132</definedName>
  </definedNames>
  <calcPr fullCalcOnLoad="1"/>
</workbook>
</file>

<file path=xl/comments1.xml><?xml version="1.0" encoding="utf-8"?>
<comments xmlns="http://schemas.openxmlformats.org/spreadsheetml/2006/main">
  <authors>
    <author>Andreas Berendsen</author>
  </authors>
  <commentList>
    <comment ref="B7" authorId="0">
      <text>
        <r>
          <rPr>
            <b/>
            <sz val="8"/>
            <rFont val="Tahoma"/>
            <family val="0"/>
          </rPr>
          <t>Bitte hier nur PLZ / Ort eintragen. Die vollständige Adresse bitte in der Anlage eintragen.</t>
        </r>
      </text>
    </comment>
    <comment ref="E7" authorId="0">
      <text>
        <r>
          <rPr>
            <b/>
            <sz val="8"/>
            <rFont val="Tahoma"/>
            <family val="0"/>
          </rPr>
          <t>Bitte hier anklicken. Dann kommen sie zur Anlage.</t>
        </r>
      </text>
    </comment>
    <comment ref="A14" authorId="0">
      <text>
        <r>
          <rPr>
            <b/>
            <sz val="8"/>
            <rFont val="Tahoma"/>
            <family val="0"/>
          </rPr>
          <t>3-sitzer Sofa; dann bitte eine "3" eintragen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sz val="8"/>
            <rFont val="Tahoma"/>
            <family val="0"/>
          </rPr>
          <t xml:space="preserve">Schrankwand / Elementewand
</t>
        </r>
      </text>
    </comment>
    <comment ref="B45" authorId="0">
      <text>
        <r>
          <rPr>
            <b/>
            <sz val="8"/>
            <rFont val="Tahoma"/>
            <family val="0"/>
          </rPr>
          <t>Freiraum um Möbel einzutragen die nicht in der Liste stehen</t>
        </r>
      </text>
    </comment>
    <comment ref="C45" authorId="0">
      <text>
        <r>
          <rPr>
            <b/>
            <sz val="8"/>
            <rFont val="Tahoma"/>
            <family val="0"/>
          </rPr>
          <t>1 RE entspricht 0,1 m³</t>
        </r>
      </text>
    </comment>
    <comment ref="G13" authorId="0">
      <text>
        <r>
          <rPr>
            <b/>
            <sz val="8"/>
            <rFont val="Tahoma"/>
            <family val="0"/>
          </rPr>
          <t>Fortsetzung Esszimmer</t>
        </r>
      </text>
    </comment>
    <comment ref="G36" authorId="0">
      <text>
        <r>
          <rPr>
            <b/>
            <sz val="8"/>
            <rFont val="Tahoma"/>
            <family val="0"/>
          </rPr>
          <t>PC mit Bildschirm und Drucker</t>
        </r>
      </text>
    </comment>
    <comment ref="G37" authorId="0">
      <text>
        <r>
          <rPr>
            <b/>
            <sz val="8"/>
            <rFont val="Tahoma"/>
            <family val="0"/>
          </rPr>
          <t>Freiraum um Möbel einzutragen die nicht in der Liste stehen</t>
        </r>
      </text>
    </comment>
    <comment ref="H37" authorId="0">
      <text>
        <r>
          <rPr>
            <b/>
            <sz val="8"/>
            <rFont val="Tahoma"/>
            <family val="0"/>
          </rPr>
          <t>1 RE entspricht 0,1 m³</t>
        </r>
      </text>
    </comment>
    <comment ref="F45" authorId="0">
      <text>
        <r>
          <rPr>
            <b/>
            <sz val="8"/>
            <rFont val="Tahoma"/>
            <family val="0"/>
          </rPr>
          <t>z.B. ein Schrank von 2,8m Länge bitte eine "3" eintragen</t>
        </r>
        <r>
          <rPr>
            <sz val="8"/>
            <rFont val="Tahoma"/>
            <family val="0"/>
          </rPr>
          <t xml:space="preserve">
</t>
        </r>
      </text>
    </comment>
    <comment ref="G79" authorId="0">
      <text>
        <r>
          <rPr>
            <b/>
            <sz val="8"/>
            <rFont val="Tahoma"/>
            <family val="0"/>
          </rPr>
          <t>Freiraum um Möbel einzutragen die nicht in der Liste stehen</t>
        </r>
      </text>
    </comment>
    <comment ref="G110" authorId="0">
      <text>
        <r>
          <rPr>
            <b/>
            <sz val="8"/>
            <rFont val="Tahoma"/>
            <family val="0"/>
          </rPr>
          <t>Freiraum um Möbel einzutragen die nicht in der Liste stehen</t>
        </r>
      </text>
    </comment>
    <comment ref="G3" authorId="0">
      <text>
        <r>
          <rPr>
            <sz val="8"/>
            <rFont val="Tahoma"/>
            <family val="0"/>
          </rPr>
          <t xml:space="preserve">Bitte hier anklicken. Dann kommen Sie zur Hilfeseite.
</t>
        </r>
      </text>
    </comment>
    <comment ref="F13" authorId="0">
      <text>
        <r>
          <rPr>
            <b/>
            <sz val="8"/>
            <rFont val="Tahoma"/>
            <family val="0"/>
          </rPr>
          <t>Fortsetzung Esszimmer</t>
        </r>
      </text>
    </comment>
    <comment ref="H79" authorId="0">
      <text>
        <r>
          <rPr>
            <b/>
            <sz val="8"/>
            <rFont val="Tahoma"/>
            <family val="0"/>
          </rPr>
          <t>1 RE entspricht 0,1 m³</t>
        </r>
      </text>
    </comment>
    <comment ref="H110" authorId="0">
      <text>
        <r>
          <rPr>
            <b/>
            <sz val="8"/>
            <rFont val="Tahoma"/>
            <family val="0"/>
          </rPr>
          <t>1 RE entspricht 0,1 m³</t>
        </r>
      </text>
    </comment>
  </commentList>
</comments>
</file>

<file path=xl/comments2.xml><?xml version="1.0" encoding="utf-8"?>
<comments xmlns="http://schemas.openxmlformats.org/spreadsheetml/2006/main">
  <authors>
    <author>Andreas Berendsen</author>
  </authors>
  <commentList>
    <comment ref="A37" authorId="0">
      <text>
        <r>
          <rPr>
            <b/>
            <sz val="8"/>
            <rFont val="Tahoma"/>
            <family val="0"/>
          </rPr>
          <t>für Anschlüsse von Lampen, Herd, Spüle etc.</t>
        </r>
      </text>
    </comment>
  </commentList>
</comments>
</file>

<file path=xl/comments3.xml><?xml version="1.0" encoding="utf-8"?>
<comments xmlns="http://schemas.openxmlformats.org/spreadsheetml/2006/main">
  <authors>
    <author>Andreas Berendsen</author>
  </authors>
  <commentList>
    <comment ref="D43" authorId="0">
      <text>
        <r>
          <rPr>
            <b/>
            <sz val="8"/>
            <rFont val="Tahoma"/>
            <family val="0"/>
          </rPr>
          <t>Bitte hier anklicken.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<sst xmlns="http://schemas.openxmlformats.org/spreadsheetml/2006/main" count="447" uniqueCount="262">
  <si>
    <t>Stück</t>
  </si>
  <si>
    <t>Gegenstand</t>
  </si>
  <si>
    <t>RE</t>
  </si>
  <si>
    <t>Ges.RE</t>
  </si>
  <si>
    <t>Sofa, Couch, Liege je Sitz</t>
  </si>
  <si>
    <t>Arbeitszimmer</t>
  </si>
  <si>
    <t>Sitzlandschaft (Element) je Sitz</t>
  </si>
  <si>
    <t>Schreibtisch bis 1,6m</t>
  </si>
  <si>
    <t>Sessel mit Armlehnen</t>
  </si>
  <si>
    <t>Schreibtisch über 1,6m</t>
  </si>
  <si>
    <t>Sessel ohne Armlehnen</t>
  </si>
  <si>
    <t>Schreibtischstuhl</t>
  </si>
  <si>
    <t>Stuhl</t>
  </si>
  <si>
    <t>Bücherregal zerlegbar je m</t>
  </si>
  <si>
    <t>Stuhl mit Armlehnen</t>
  </si>
  <si>
    <t>Aktenschrank je m</t>
  </si>
  <si>
    <t>Tisch, bis 1,0m</t>
  </si>
  <si>
    <t>Stehlampe</t>
  </si>
  <si>
    <t>Tisch, bis 1,2m</t>
  </si>
  <si>
    <t>Tisch, über 1,2m</t>
  </si>
  <si>
    <t>Wohnz. Schrank zerlegb. Je M</t>
  </si>
  <si>
    <t>Tisch bis 1,0m</t>
  </si>
  <si>
    <t>Anbauwand b.38cm Tiefe je M</t>
  </si>
  <si>
    <t>Tisch bis 1,2m</t>
  </si>
  <si>
    <t>Anbauwand ü 38cm Tiefe je M</t>
  </si>
  <si>
    <t>Tisch über 1,2m</t>
  </si>
  <si>
    <t>Deckenlampe</t>
  </si>
  <si>
    <t>Buffet mit Aufsatz</t>
  </si>
  <si>
    <t>Teppich</t>
  </si>
  <si>
    <t xml:space="preserve">Brücke </t>
  </si>
  <si>
    <t>Schreibtisch, bis 1,6m</t>
  </si>
  <si>
    <t>PC</t>
  </si>
  <si>
    <t>Sektretär</t>
  </si>
  <si>
    <t>Sideboard</t>
  </si>
  <si>
    <t>Musikschrank / Turm</t>
  </si>
  <si>
    <t>Stereoanlage</t>
  </si>
  <si>
    <t>Fernseher</t>
  </si>
  <si>
    <t>Klavier</t>
  </si>
  <si>
    <t>Umzugskarton bis 80 L</t>
  </si>
  <si>
    <t>Umzugskarton über 80 L</t>
  </si>
  <si>
    <t>Schlafzimmer</t>
  </si>
  <si>
    <t>Bilder, über 0,8m</t>
  </si>
  <si>
    <t>Schrank, bis 2 Türen nicht zerlegbar</t>
  </si>
  <si>
    <t xml:space="preserve">Schrank, zerlegbar je m </t>
  </si>
  <si>
    <t>Lüster</t>
  </si>
  <si>
    <t>Doppelbett komplett</t>
  </si>
  <si>
    <t>Einzelbett komplett</t>
  </si>
  <si>
    <t>Läufer</t>
  </si>
  <si>
    <t>Franz. Bett komplett</t>
  </si>
  <si>
    <t>Bettzeug je Betteinheit</t>
  </si>
  <si>
    <t>Nachttisch</t>
  </si>
  <si>
    <t>Bettumbau</t>
  </si>
  <si>
    <t>Kommode</t>
  </si>
  <si>
    <t>Frisierkommode mit Spiegel</t>
  </si>
  <si>
    <t>Wäschetruhe</t>
  </si>
  <si>
    <t>Umzugskarton, bis 80l</t>
  </si>
  <si>
    <t>Spiegel über 0,8m</t>
  </si>
  <si>
    <t>Umzugskarton, über 80l</t>
  </si>
  <si>
    <t>Stuhl, mit Armlehnen</t>
  </si>
  <si>
    <t>Eckbank je Sitz</t>
  </si>
  <si>
    <t>Kleiderkarton</t>
  </si>
  <si>
    <t>Buffet ohne Aufsatz</t>
  </si>
  <si>
    <t>Vitrine</t>
  </si>
  <si>
    <t>Truhe / Kommode</t>
  </si>
  <si>
    <t>Garderobe</t>
  </si>
  <si>
    <t>Teewagen ( nicht zerlegbar )</t>
  </si>
  <si>
    <t>Toilettenschrank / Schränkchen</t>
  </si>
  <si>
    <t>Brücke</t>
  </si>
  <si>
    <t>Wäschepuff</t>
  </si>
  <si>
    <t>Umzugskarton bis 80L</t>
  </si>
  <si>
    <t>Umzugsgutliste</t>
  </si>
  <si>
    <t>Ges Re</t>
  </si>
  <si>
    <t>Kinderzimmer / Studio</t>
  </si>
  <si>
    <t>Keller / Boden</t>
  </si>
  <si>
    <t>Schrank bis 2 Türen, nicht zerlegb.</t>
  </si>
  <si>
    <t>Fahrrad / Moped</t>
  </si>
  <si>
    <t>Schrank zerlegbar je m</t>
  </si>
  <si>
    <t>Dreirad / Kinderrad</t>
  </si>
  <si>
    <t>Bett komplett</t>
  </si>
  <si>
    <t>Bügelbrett</t>
  </si>
  <si>
    <t>Kinderbett</t>
  </si>
  <si>
    <t>Staubsauger</t>
  </si>
  <si>
    <t>Etagenbett</t>
  </si>
  <si>
    <t>Autoreifen</t>
  </si>
  <si>
    <t>Koffer</t>
  </si>
  <si>
    <t>Klapptisch / Klappstuhl</t>
  </si>
  <si>
    <t xml:space="preserve">Kinderwagen </t>
  </si>
  <si>
    <t>Schreibpult</t>
  </si>
  <si>
    <t>Leiter je m</t>
  </si>
  <si>
    <t xml:space="preserve">Schreibtisch </t>
  </si>
  <si>
    <t>Rasenmäher Motor</t>
  </si>
  <si>
    <t>Schubkarre</t>
  </si>
  <si>
    <t>Werkbank, zerlegbar</t>
  </si>
  <si>
    <t>Werkzeugschrank</t>
  </si>
  <si>
    <t>Laufgitter</t>
  </si>
  <si>
    <t>Werkzeugkoffer</t>
  </si>
  <si>
    <t>Ski</t>
  </si>
  <si>
    <t>Schlitten</t>
  </si>
  <si>
    <t>Blumenkübel / Kasten</t>
  </si>
  <si>
    <t>Anbauwand, bis 38cm Tiefe je m</t>
  </si>
  <si>
    <t>Sonnenschirm</t>
  </si>
  <si>
    <t>Anbauwand über 38cm Tiefe je m</t>
  </si>
  <si>
    <t xml:space="preserve">Regal zerlegbar je m </t>
  </si>
  <si>
    <t>Schrank 2 trg nicht zerlegbar</t>
  </si>
  <si>
    <t>Küche</t>
  </si>
  <si>
    <t>Unterteil je Tür</t>
  </si>
  <si>
    <t xml:space="preserve">Oberteil je Tür </t>
  </si>
  <si>
    <t>Besenschrank</t>
  </si>
  <si>
    <t>Herd</t>
  </si>
  <si>
    <t>Geschirrspülmaschine</t>
  </si>
  <si>
    <t>Waschmaschine / Trockner</t>
  </si>
  <si>
    <t>Kühlschrank bis 120 L</t>
  </si>
  <si>
    <t>Kühlschrank über 120 L</t>
  </si>
  <si>
    <t>Arbeitsplatte, nicht unterbr, je m</t>
  </si>
  <si>
    <t>Bücherregal zerlegbar je M</t>
  </si>
  <si>
    <t xml:space="preserve">Tisch über 1,2m </t>
  </si>
  <si>
    <t xml:space="preserve"> </t>
  </si>
  <si>
    <t>Dies ist mein/unser</t>
  </si>
  <si>
    <t>Umzugsgut</t>
  </si>
  <si>
    <t>Kunde</t>
  </si>
  <si>
    <t>( Unternehmer des Möbelverkehrs )</t>
  </si>
  <si>
    <t>Gesamtsumme.:</t>
  </si>
  <si>
    <t>(Dieses ist kein Auftrag)</t>
  </si>
  <si>
    <t>Inlands-. Auslands- und Übersee-Umzüge</t>
  </si>
  <si>
    <t>Seite:</t>
  </si>
  <si>
    <t>Werkbank, nicht zerlegbar</t>
  </si>
  <si>
    <r>
      <t xml:space="preserve">L. Spangenberg </t>
    </r>
    <r>
      <rPr>
        <b/>
        <sz val="8"/>
        <rFont val="Arial"/>
        <family val="2"/>
      </rPr>
      <t>GmbH &amp; Co. KG</t>
    </r>
  </si>
  <si>
    <t>Kunde:</t>
  </si>
  <si>
    <t>Blumen klein</t>
  </si>
  <si>
    <t>Blumen groß</t>
  </si>
  <si>
    <t>Hochschrank</t>
  </si>
  <si>
    <t>Gartentisch</t>
  </si>
  <si>
    <t>Gartenbank</t>
  </si>
  <si>
    <t>Wohnzimmer</t>
  </si>
  <si>
    <t>Esszimmer</t>
  </si>
  <si>
    <t>Garderobenschrank</t>
  </si>
  <si>
    <t>Diele / Bad</t>
  </si>
  <si>
    <t>Die in dieser Liste aufgeführten Raumeinheiten (RE) beziehen sich auf</t>
  </si>
  <si>
    <t>übliche Möbelgrößen und sind verbindliche Pauschalwerte. Andere</t>
  </si>
  <si>
    <t>Gegenstände, die nicht auf der Liste verzeichnet sind, sind im Freiraum</t>
  </si>
  <si>
    <t>unter den jeweiligen Zimmer mit den hierfür besonders zu vereinbarenden</t>
  </si>
  <si>
    <t xml:space="preserve">RE einzutragen. 1 RE entspricht 0,1m³. Reicht die Liste nicht aus, sind </t>
  </si>
  <si>
    <t>weitere Blätter zu verwenden.</t>
  </si>
  <si>
    <t>Diese Liste ist Bestandteil des Umzugsvertages und besteht aus __Blatt.</t>
  </si>
  <si>
    <t xml:space="preserve"> von:</t>
  </si>
  <si>
    <t>nach:</t>
  </si>
  <si>
    <t>cbm</t>
  </si>
  <si>
    <t>Anfrage von:</t>
  </si>
  <si>
    <t>Akquisiteur:</t>
  </si>
  <si>
    <t>1. Angaben zum Kunden:</t>
  </si>
  <si>
    <t>Name, Vorname</t>
  </si>
  <si>
    <t>Kosten zahlt:</t>
  </si>
  <si>
    <t>Telefon privat:</t>
  </si>
  <si>
    <t>dienstlich</t>
  </si>
  <si>
    <t>2. Umzug von:</t>
  </si>
  <si>
    <t>Straße:</t>
  </si>
  <si>
    <t>Ort</t>
  </si>
  <si>
    <t>Ort:</t>
  </si>
  <si>
    <t xml:space="preserve">Spangenberg®, </t>
  </si>
  <si>
    <t>3. Hinweise:</t>
  </si>
  <si>
    <t>Beladestelle</t>
  </si>
  <si>
    <t>Entladestelle</t>
  </si>
  <si>
    <t>enges Treppenhaus</t>
  </si>
  <si>
    <t>Schrägaufzug</t>
  </si>
  <si>
    <t xml:space="preserve">  ja       nein</t>
  </si>
  <si>
    <t>Halteverbot einrichten</t>
  </si>
  <si>
    <t>Haltegenehmigung einholen</t>
  </si>
  <si>
    <t>4. Packer</t>
  </si>
  <si>
    <t>Packer zum Einpacken</t>
  </si>
  <si>
    <t>Kunde packt selbst ein</t>
  </si>
  <si>
    <t xml:space="preserve">    ja       nein</t>
  </si>
  <si>
    <t>Zw. Summe</t>
  </si>
  <si>
    <t>ca. Std.</t>
  </si>
  <si>
    <t>Umzugskarton, über 80l f. zerbr.</t>
  </si>
  <si>
    <t>Umzugskarton, bis 80 l, f. zerbr.</t>
  </si>
  <si>
    <t>Summen:</t>
  </si>
  <si>
    <t>S1</t>
  </si>
  <si>
    <t>S2</t>
  </si>
  <si>
    <t>S1 zerbr.</t>
  </si>
  <si>
    <t>S2 zerbr.</t>
  </si>
  <si>
    <t>Packzeiten:</t>
  </si>
  <si>
    <t>je Std</t>
  </si>
  <si>
    <t>Gesamtzeit:</t>
  </si>
  <si>
    <t>für alles</t>
  </si>
  <si>
    <t>für Glas und Porzellan</t>
  </si>
  <si>
    <t>Packer zum Auspacken</t>
  </si>
  <si>
    <t>Kunde packt selbst aus</t>
  </si>
  <si>
    <t>einpacken:</t>
  </si>
  <si>
    <t>auspacken:</t>
  </si>
  <si>
    <t>auspackzeiten je Std</t>
  </si>
  <si>
    <t>=</t>
  </si>
  <si>
    <t>5. Montagen:</t>
  </si>
  <si>
    <t>Raum</t>
  </si>
  <si>
    <t>Art</t>
  </si>
  <si>
    <t>Besonderheiten ( Ab-/Aufbau) etc.</t>
  </si>
  <si>
    <t>Std., gesamt</t>
  </si>
  <si>
    <t>6. Besonderheiten:</t>
  </si>
  <si>
    <t>7. Ladungsumfang:</t>
  </si>
  <si>
    <t>lt. Umzugsgutliste RE</t>
  </si>
  <si>
    <t>8. Packmittel:</t>
  </si>
  <si>
    <t>Faltkarton S1</t>
  </si>
  <si>
    <t>Faltkarton S2</t>
  </si>
  <si>
    <t>Lampenkarton</t>
  </si>
  <si>
    <t>Bilderecken</t>
  </si>
  <si>
    <t>Packpapier</t>
  </si>
  <si>
    <t>Datum:</t>
  </si>
  <si>
    <t>Bemerkungen:</t>
  </si>
  <si>
    <t>Packmaterial</t>
  </si>
  <si>
    <t>Einpacken</t>
  </si>
  <si>
    <t>Beladung</t>
  </si>
  <si>
    <t>Entladung</t>
  </si>
  <si>
    <t>Auspacken</t>
  </si>
  <si>
    <t>Handwerker</t>
  </si>
  <si>
    <t>Restarbeiten</t>
  </si>
  <si>
    <t>Anlage zur Umzugsgutliste</t>
  </si>
  <si>
    <t>Bitte beachten Sie beim Ausfüllen der Umzugsgutliste:</t>
  </si>
  <si>
    <t>Die Anzahl der Möbelstücke bitte in die Grauen-Zellen einfügen</t>
  </si>
  <si>
    <t>Kurze Hinweise bitte in diese Zellen einfügen</t>
  </si>
  <si>
    <t>Bei der Anzahl der Faltkarton erbitten wir eine Schätzung</t>
  </si>
  <si>
    <t>Größe der Karton:</t>
  </si>
  <si>
    <t>bis 80 l:</t>
  </si>
  <si>
    <t>über 80 l:</t>
  </si>
  <si>
    <t>Kleiderkarton haben ein Stange mit einer Länge von 60 cm</t>
  </si>
  <si>
    <t>d.h. gesamt 3m Hängegarderobe ergeben 5 Kleiderkarton</t>
  </si>
  <si>
    <t>Bitte nur eine Zahl und keine Buchstaben!</t>
  </si>
  <si>
    <t>das nicht in der Liste aufgeführt ist</t>
  </si>
  <si>
    <t>ca. 60 x 35 x 31 cm</t>
  </si>
  <si>
    <t>ca. 60 x 35 x 41 cm</t>
  </si>
  <si>
    <t>z.B. schw. (schwer) oder Mtg (Montage) etc.</t>
  </si>
  <si>
    <t xml:space="preserve">in diese Freizeilen können sie Mobiliar eintragen, </t>
  </si>
  <si>
    <t>Abtrageweg (m)</t>
  </si>
  <si>
    <t>Zusätzliche</t>
  </si>
  <si>
    <t>Beladestellen ?</t>
  </si>
  <si>
    <t>Entladestellen ?</t>
  </si>
  <si>
    <t>Fahrstuhl benutzbar</t>
  </si>
  <si>
    <t>Wünschen Sie zusätzlich die Handwerkervermittlung für z.B. Elektriker und/oder Installateur ?</t>
  </si>
  <si>
    <t>(Antiquitäten, Kunstgegenstände</t>
  </si>
  <si>
    <t xml:space="preserve">Klavier / Flügel, </t>
  </si>
  <si>
    <t>Schwergut z.B. Tresor )</t>
  </si>
  <si>
    <t>9. Termin (ca.):</t>
  </si>
  <si>
    <t>Hilfe!</t>
  </si>
  <si>
    <t>Anlage!</t>
  </si>
  <si>
    <t>Zur Umzugsgutliste:</t>
  </si>
  <si>
    <t>U-Liste</t>
  </si>
  <si>
    <t>zurück zur Umzugsgutliste:</t>
  </si>
  <si>
    <t>ZW.Summe</t>
  </si>
  <si>
    <t>Etage</t>
  </si>
  <si>
    <t>30982 Pattensen</t>
  </si>
  <si>
    <t>alles</t>
  </si>
  <si>
    <t>zerbr.</t>
  </si>
  <si>
    <t>KK</t>
  </si>
  <si>
    <t>Johann-Egestorff-Str. 10-12, 30982 Pattensen</t>
  </si>
  <si>
    <t>Johann-Egestorff-Str. 10-12</t>
  </si>
  <si>
    <t>Spangenberg®</t>
  </si>
  <si>
    <t>BE</t>
  </si>
  <si>
    <t>Lampenk</t>
  </si>
  <si>
    <t>Papier</t>
  </si>
  <si>
    <t xml:space="preserve">                     10. Transportversicherung:</t>
  </si>
  <si>
    <t xml:space="preserve">                     11. Lagerversicherung:</t>
  </si>
  <si>
    <t>Deklarierter Wert des Umzugsgutes:</t>
  </si>
  <si>
    <t>€</t>
  </si>
  <si>
    <t xml:space="preserve">   ja       nein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</si>
</sst>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_-* #,##0.00\ [$€-1]_-;\-* #,##0.00\ [$€-1]_-;_-* &quot;-&quot;??\ [$€-1]_-"/>
    <numFmt numFmtId="167" formatCode="#,##0.00\ [$€-1];\-#,##0.00\ [$€-1]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14"/>
      <name val="Arial Black"/>
      <family val="2"/>
    </font>
    <font>
      <sz val="7"/>
      <name val="Arial"/>
      <family val="2"/>
    </font>
    <font>
      <sz val="14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sz val="10"/>
      <name val="Arial Black"/>
      <family val="2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2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64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 locked="0"/>
    </xf>
    <xf numFmtId="164" fontId="7" fillId="33" borderId="10" xfId="0" applyNumberFormat="1" applyFont="1" applyFill="1" applyBorder="1" applyAlignment="1" applyProtection="1">
      <alignment horizontal="left"/>
      <protection hidden="1"/>
    </xf>
    <xf numFmtId="0" fontId="7" fillId="33" borderId="11" xfId="0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7" fillId="33" borderId="12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7" fillId="33" borderId="15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7" fillId="33" borderId="17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7" fillId="33" borderId="17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 applyProtection="1">
      <alignment vertical="top" wrapText="1"/>
      <protection hidden="1"/>
    </xf>
    <xf numFmtId="0" fontId="4" fillId="33" borderId="0" xfId="0" applyFont="1" applyFill="1" applyBorder="1" applyAlignment="1" applyProtection="1">
      <alignment horizontal="right" vertical="top" wrapText="1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4" fillId="33" borderId="16" xfId="0" applyFont="1" applyFill="1" applyBorder="1" applyAlignment="1" applyProtection="1">
      <alignment vertical="top" wrapText="1"/>
      <protection hidden="1"/>
    </xf>
    <xf numFmtId="0" fontId="0" fillId="33" borderId="12" xfId="0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 vertical="top" wrapText="1"/>
      <protection hidden="1"/>
    </xf>
    <xf numFmtId="0" fontId="0" fillId="33" borderId="10" xfId="0" applyFont="1" applyFill="1" applyBorder="1" applyAlignment="1" applyProtection="1">
      <alignment vertical="top"/>
      <protection hidden="1"/>
    </xf>
    <xf numFmtId="0" fontId="7" fillId="33" borderId="18" xfId="0" applyFont="1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3" fillId="33" borderId="21" xfId="0" applyFont="1" applyFill="1" applyBorder="1" applyAlignment="1" applyProtection="1">
      <alignment vertical="top" wrapText="1"/>
      <protection hidden="1"/>
    </xf>
    <xf numFmtId="0" fontId="3" fillId="33" borderId="22" xfId="0" applyFont="1" applyFill="1" applyBorder="1" applyAlignment="1" applyProtection="1">
      <alignment vertical="top" wrapText="1"/>
      <protection hidden="1"/>
    </xf>
    <xf numFmtId="0" fontId="4" fillId="33" borderId="22" xfId="0" applyFont="1" applyFill="1" applyBorder="1" applyAlignment="1" applyProtection="1">
      <alignment vertical="top" wrapText="1"/>
      <protection hidden="1"/>
    </xf>
    <xf numFmtId="0" fontId="4" fillId="33" borderId="23" xfId="0" applyFont="1" applyFill="1" applyBorder="1" applyAlignment="1" applyProtection="1">
      <alignment vertical="top" wrapText="1"/>
      <protection hidden="1"/>
    </xf>
    <xf numFmtId="0" fontId="4" fillId="33" borderId="24" xfId="0" applyFont="1" applyFill="1" applyBorder="1" applyAlignment="1" applyProtection="1">
      <alignment vertical="top" wrapText="1"/>
      <protection hidden="1"/>
    </xf>
    <xf numFmtId="0" fontId="6" fillId="33" borderId="25" xfId="0" applyFont="1" applyFill="1" applyBorder="1" applyAlignment="1" applyProtection="1">
      <alignment vertical="top" wrapText="1"/>
      <protection hidden="1"/>
    </xf>
    <xf numFmtId="0" fontId="4" fillId="33" borderId="25" xfId="0" applyFont="1" applyFill="1" applyBorder="1" applyAlignment="1" applyProtection="1">
      <alignment horizontal="right" vertical="top" wrapText="1"/>
      <protection hidden="1"/>
    </xf>
    <xf numFmtId="0" fontId="4" fillId="33" borderId="26" xfId="0" applyFont="1" applyFill="1" applyBorder="1" applyAlignment="1" applyProtection="1">
      <alignment vertical="top" wrapText="1"/>
      <protection hidden="1"/>
    </xf>
    <xf numFmtId="0" fontId="4" fillId="33" borderId="24" xfId="0" applyFont="1" applyFill="1" applyBorder="1" applyAlignment="1" applyProtection="1">
      <alignment vertical="top" wrapText="1"/>
      <protection hidden="1" locked="0"/>
    </xf>
    <xf numFmtId="0" fontId="7" fillId="33" borderId="26" xfId="0" applyFont="1" applyFill="1" applyBorder="1" applyAlignment="1" applyProtection="1">
      <alignment vertical="top" wrapText="1"/>
      <protection hidden="1"/>
    </xf>
    <xf numFmtId="0" fontId="7" fillId="33" borderId="26" xfId="0" applyFont="1" applyFill="1" applyBorder="1" applyAlignment="1" applyProtection="1">
      <alignment horizontal="right" vertical="top" wrapText="1"/>
      <protection hidden="1"/>
    </xf>
    <xf numFmtId="0" fontId="8" fillId="33" borderId="26" xfId="0" applyFont="1" applyFill="1" applyBorder="1" applyAlignment="1" applyProtection="1">
      <alignment horizontal="right" vertical="top" wrapText="1"/>
      <protection hidden="1"/>
    </xf>
    <xf numFmtId="0" fontId="6" fillId="33" borderId="26" xfId="0" applyFont="1" applyFill="1" applyBorder="1" applyAlignment="1" applyProtection="1">
      <alignment vertical="top" wrapText="1"/>
      <protection hidden="1"/>
    </xf>
    <xf numFmtId="0" fontId="4" fillId="33" borderId="26" xfId="0" applyFont="1" applyFill="1" applyBorder="1" applyAlignment="1" applyProtection="1">
      <alignment horizontal="right" vertical="top" wrapText="1"/>
      <protection hidden="1"/>
    </xf>
    <xf numFmtId="0" fontId="4" fillId="33" borderId="27" xfId="0" applyFont="1" applyFill="1" applyBorder="1" applyAlignment="1" applyProtection="1">
      <alignment vertical="top" wrapText="1"/>
      <protection hidden="1"/>
    </xf>
    <xf numFmtId="0" fontId="2" fillId="33" borderId="28" xfId="0" applyFont="1" applyFill="1" applyBorder="1" applyAlignment="1" applyProtection="1">
      <alignment horizontal="right" vertical="top" wrapText="1"/>
      <protection hidden="1"/>
    </xf>
    <xf numFmtId="0" fontId="4" fillId="33" borderId="28" xfId="0" applyFont="1" applyFill="1" applyBorder="1" applyAlignment="1" applyProtection="1">
      <alignment horizontal="right" vertical="top" wrapText="1"/>
      <protection hidden="1"/>
    </xf>
    <xf numFmtId="0" fontId="4" fillId="33" borderId="28" xfId="0" applyFont="1" applyFill="1" applyBorder="1" applyAlignment="1" applyProtection="1">
      <alignment vertical="top" wrapText="1"/>
      <protection hidden="1"/>
    </xf>
    <xf numFmtId="0" fontId="0" fillId="33" borderId="0" xfId="0" applyFill="1" applyAlignment="1" applyProtection="1">
      <alignment horizontal="right"/>
      <protection hidden="1"/>
    </xf>
    <xf numFmtId="0" fontId="2" fillId="33" borderId="21" xfId="0" applyFont="1" applyFill="1" applyBorder="1" applyAlignment="1" applyProtection="1">
      <alignment vertical="top" wrapText="1"/>
      <protection hidden="1"/>
    </xf>
    <xf numFmtId="0" fontId="2" fillId="33" borderId="22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vertical="top" wrapText="1"/>
      <protection hidden="1"/>
    </xf>
    <xf numFmtId="0" fontId="5" fillId="33" borderId="26" xfId="0" applyFont="1" applyFill="1" applyBorder="1" applyAlignment="1" applyProtection="1">
      <alignment vertical="top" wrapText="1"/>
      <protection hidden="1"/>
    </xf>
    <xf numFmtId="0" fontId="11" fillId="33" borderId="26" xfId="0" applyFont="1" applyFill="1" applyBorder="1" applyAlignment="1" applyProtection="1">
      <alignment vertical="top" wrapText="1"/>
      <protection hidden="1"/>
    </xf>
    <xf numFmtId="0" fontId="7" fillId="33" borderId="26" xfId="0" applyNumberFormat="1" applyFont="1" applyFill="1" applyBorder="1" applyAlignment="1" applyProtection="1">
      <alignment horizontal="right" vertical="top" wrapText="1"/>
      <protection hidden="1"/>
    </xf>
    <xf numFmtId="0" fontId="7" fillId="33" borderId="29" xfId="0" applyFont="1" applyFill="1" applyBorder="1" applyAlignment="1" applyProtection="1">
      <alignment vertical="top" wrapText="1"/>
      <protection hidden="1"/>
    </xf>
    <xf numFmtId="0" fontId="8" fillId="33" borderId="29" xfId="0" applyFont="1" applyFill="1" applyBorder="1" applyAlignment="1" applyProtection="1">
      <alignment horizontal="right" vertical="top" wrapText="1"/>
      <protection hidden="1"/>
    </xf>
    <xf numFmtId="0" fontId="8" fillId="33" borderId="26" xfId="0" applyNumberFormat="1" applyFont="1" applyFill="1" applyBorder="1" applyAlignment="1" applyProtection="1">
      <alignment horizontal="right" vertical="top" wrapText="1"/>
      <protection hidden="1"/>
    </xf>
    <xf numFmtId="0" fontId="7" fillId="33" borderId="0" xfId="0" applyFont="1" applyFill="1" applyAlignment="1" applyProtection="1">
      <alignment/>
      <protection hidden="1"/>
    </xf>
    <xf numFmtId="0" fontId="0" fillId="33" borderId="30" xfId="0" applyFill="1" applyBorder="1" applyAlignment="1" applyProtection="1">
      <alignment/>
      <protection hidden="1"/>
    </xf>
    <xf numFmtId="0" fontId="7" fillId="33" borderId="30" xfId="0" applyFont="1" applyFill="1" applyBorder="1" applyAlignment="1" applyProtection="1">
      <alignment/>
      <protection hidden="1"/>
    </xf>
    <xf numFmtId="0" fontId="0" fillId="33" borderId="31" xfId="0" applyFill="1" applyBorder="1" applyAlignment="1" applyProtection="1">
      <alignment/>
      <protection hidden="1"/>
    </xf>
    <xf numFmtId="0" fontId="0" fillId="33" borderId="32" xfId="0" applyFill="1" applyBorder="1" applyAlignment="1" applyProtection="1">
      <alignment/>
      <protection hidden="1"/>
    </xf>
    <xf numFmtId="0" fontId="0" fillId="33" borderId="33" xfId="0" applyFill="1" applyBorder="1" applyAlignment="1" applyProtection="1">
      <alignment/>
      <protection hidden="1"/>
    </xf>
    <xf numFmtId="0" fontId="7" fillId="33" borderId="32" xfId="0" applyFont="1" applyFill="1" applyBorder="1" applyAlignment="1" applyProtection="1">
      <alignment/>
      <protection hidden="1"/>
    </xf>
    <xf numFmtId="0" fontId="3" fillId="33" borderId="34" xfId="0" applyFont="1" applyFill="1" applyBorder="1" applyAlignment="1" applyProtection="1">
      <alignment/>
      <protection hidden="1"/>
    </xf>
    <xf numFmtId="0" fontId="7" fillId="33" borderId="30" xfId="0" applyFont="1" applyFill="1" applyBorder="1" applyAlignment="1" applyProtection="1">
      <alignment/>
      <protection hidden="1"/>
    </xf>
    <xf numFmtId="0" fontId="7" fillId="33" borderId="35" xfId="0" applyFont="1" applyFill="1" applyBorder="1" applyAlignment="1" applyProtection="1">
      <alignment/>
      <protection hidden="1"/>
    </xf>
    <xf numFmtId="0" fontId="7" fillId="33" borderId="36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3" fillId="33" borderId="30" xfId="0" applyFont="1" applyFill="1" applyBorder="1" applyAlignment="1" applyProtection="1">
      <alignment/>
      <protection hidden="1"/>
    </xf>
    <xf numFmtId="0" fontId="7" fillId="33" borderId="10" xfId="0" applyFont="1" applyFill="1" applyBorder="1" applyAlignment="1" applyProtection="1">
      <alignment/>
      <protection hidden="1"/>
    </xf>
    <xf numFmtId="0" fontId="3" fillId="33" borderId="31" xfId="0" applyFont="1" applyFill="1" applyBorder="1" applyAlignment="1" applyProtection="1">
      <alignment/>
      <protection hidden="1"/>
    </xf>
    <xf numFmtId="0" fontId="3" fillId="33" borderId="32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0" fillId="33" borderId="37" xfId="0" applyFill="1" applyBorder="1" applyAlignment="1" applyProtection="1">
      <alignment/>
      <protection hidden="1"/>
    </xf>
    <xf numFmtId="0" fontId="0" fillId="33" borderId="0" xfId="0" applyNumberFormat="1" applyFill="1" applyAlignment="1" applyProtection="1">
      <alignment/>
      <protection hidden="1" locked="0"/>
    </xf>
    <xf numFmtId="0" fontId="7" fillId="33" borderId="37" xfId="0" applyFont="1" applyFill="1" applyBorder="1" applyAlignment="1" applyProtection="1">
      <alignment/>
      <protection hidden="1"/>
    </xf>
    <xf numFmtId="0" fontId="7" fillId="34" borderId="11" xfId="0" applyFont="1" applyFill="1" applyBorder="1" applyAlignment="1" applyProtection="1">
      <alignment/>
      <protection hidden="1" locked="0"/>
    </xf>
    <xf numFmtId="165" fontId="7" fillId="34" borderId="11" xfId="0" applyNumberFormat="1" applyFont="1" applyFill="1" applyBorder="1" applyAlignment="1" applyProtection="1">
      <alignment/>
      <protection hidden="1" locked="0"/>
    </xf>
    <xf numFmtId="165" fontId="0" fillId="34" borderId="11" xfId="0" applyNumberFormat="1" applyFill="1" applyBorder="1" applyAlignment="1" applyProtection="1">
      <alignment/>
      <protection hidden="1" locked="0"/>
    </xf>
    <xf numFmtId="0" fontId="7" fillId="33" borderId="0" xfId="0" applyFont="1" applyFill="1" applyBorder="1" applyAlignment="1" applyProtection="1">
      <alignment horizontal="right"/>
      <protection hidden="1"/>
    </xf>
    <xf numFmtId="14" fontId="7" fillId="33" borderId="0" xfId="0" applyNumberFormat="1" applyFont="1" applyFill="1" applyBorder="1" applyAlignment="1" applyProtection="1">
      <alignment/>
      <protection hidden="1"/>
    </xf>
    <xf numFmtId="0" fontId="7" fillId="33" borderId="33" xfId="0" applyFont="1" applyFill="1" applyBorder="1" applyAlignment="1" applyProtection="1">
      <alignment/>
      <protection hidden="1"/>
    </xf>
    <xf numFmtId="0" fontId="7" fillId="33" borderId="31" xfId="0" applyFont="1" applyFill="1" applyBorder="1" applyAlignment="1" applyProtection="1">
      <alignment/>
      <protection hidden="1"/>
    </xf>
    <xf numFmtId="0" fontId="7" fillId="34" borderId="38" xfId="0" applyFont="1" applyFill="1" applyBorder="1" applyAlignment="1" applyProtection="1">
      <alignment/>
      <protection hidden="1" locked="0"/>
    </xf>
    <xf numFmtId="0" fontId="4" fillId="33" borderId="39" xfId="0" applyFont="1" applyFill="1" applyBorder="1" applyAlignment="1" applyProtection="1">
      <alignment vertical="top" wrapText="1"/>
      <protection locked="0"/>
    </xf>
    <xf numFmtId="0" fontId="4" fillId="33" borderId="40" xfId="0" applyFont="1" applyFill="1" applyBorder="1" applyAlignment="1" applyProtection="1">
      <alignment vertical="top" wrapText="1"/>
      <protection locked="0"/>
    </xf>
    <xf numFmtId="0" fontId="4" fillId="33" borderId="41" xfId="0" applyFont="1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4" fillId="33" borderId="23" xfId="0" applyFont="1" applyFill="1" applyBorder="1" applyAlignment="1" applyProtection="1">
      <alignment vertical="top" wrapText="1"/>
      <protection locked="0"/>
    </xf>
    <xf numFmtId="0" fontId="4" fillId="33" borderId="42" xfId="0" applyFont="1" applyFill="1" applyBorder="1" applyAlignment="1" applyProtection="1">
      <alignment vertical="top" wrapText="1"/>
      <protection locked="0"/>
    </xf>
    <xf numFmtId="0" fontId="4" fillId="33" borderId="43" xfId="0" applyFont="1" applyFill="1" applyBorder="1" applyAlignment="1" applyProtection="1">
      <alignment vertical="top" wrapText="1"/>
      <protection locked="0"/>
    </xf>
    <xf numFmtId="0" fontId="7" fillId="33" borderId="37" xfId="0" applyFont="1" applyFill="1" applyBorder="1" applyAlignment="1" applyProtection="1">
      <alignment horizontal="left"/>
      <protection hidden="1"/>
    </xf>
    <xf numFmtId="164" fontId="7" fillId="33" borderId="0" xfId="0" applyNumberFormat="1" applyFont="1" applyFill="1" applyBorder="1" applyAlignment="1" applyProtection="1">
      <alignment horizontal="left"/>
      <protection hidden="1"/>
    </xf>
    <xf numFmtId="0" fontId="0" fillId="33" borderId="36" xfId="0" applyFill="1" applyBorder="1" applyAlignment="1" applyProtection="1">
      <alignment/>
      <protection hidden="1"/>
    </xf>
    <xf numFmtId="0" fontId="0" fillId="33" borderId="0" xfId="0" applyNumberFormat="1" applyFill="1" applyBorder="1" applyAlignment="1" applyProtection="1">
      <alignment/>
      <protection hidden="1"/>
    </xf>
    <xf numFmtId="0" fontId="7" fillId="33" borderId="44" xfId="0" applyFont="1" applyFill="1" applyBorder="1" applyAlignment="1" applyProtection="1">
      <alignment/>
      <protection hidden="1"/>
    </xf>
    <xf numFmtId="0" fontId="3" fillId="33" borderId="45" xfId="0" applyFont="1" applyFill="1" applyBorder="1" applyAlignment="1" applyProtection="1">
      <alignment/>
      <protection hidden="1"/>
    </xf>
    <xf numFmtId="0" fontId="7" fillId="33" borderId="46" xfId="0" applyFont="1" applyFill="1" applyBorder="1" applyAlignment="1" applyProtection="1">
      <alignment/>
      <protection hidden="1"/>
    </xf>
    <xf numFmtId="0" fontId="4" fillId="34" borderId="24" xfId="0" applyFont="1" applyFill="1" applyBorder="1" applyAlignment="1" applyProtection="1">
      <alignment vertical="top" wrapText="1"/>
      <protection hidden="1" locked="0"/>
    </xf>
    <xf numFmtId="0" fontId="0" fillId="34" borderId="29" xfId="0" applyFill="1" applyBorder="1" applyAlignment="1" applyProtection="1">
      <alignment/>
      <protection hidden="1" locked="0"/>
    </xf>
    <xf numFmtId="0" fontId="7" fillId="34" borderId="26" xfId="0" applyFont="1" applyFill="1" applyBorder="1" applyAlignment="1" applyProtection="1">
      <alignment vertical="top" wrapText="1"/>
      <protection hidden="1" locked="0"/>
    </xf>
    <xf numFmtId="0" fontId="4" fillId="34" borderId="26" xfId="0" applyFont="1" applyFill="1" applyBorder="1" applyAlignment="1" applyProtection="1">
      <alignment horizontal="right" vertical="top" wrapText="1"/>
      <protection hidden="1" locked="0"/>
    </xf>
    <xf numFmtId="0" fontId="7" fillId="34" borderId="29" xfId="0" applyFont="1" applyFill="1" applyBorder="1" applyAlignment="1" applyProtection="1">
      <alignment vertical="top" wrapText="1"/>
      <protection hidden="1" locked="0"/>
    </xf>
    <xf numFmtId="0" fontId="7" fillId="34" borderId="29" xfId="0" applyFont="1" applyFill="1" applyBorder="1" applyAlignment="1" applyProtection="1">
      <alignment horizontal="right" vertical="top" wrapText="1"/>
      <protection hidden="1" locked="0"/>
    </xf>
    <xf numFmtId="0" fontId="4" fillId="34" borderId="26" xfId="0" applyFont="1" applyFill="1" applyBorder="1" applyAlignment="1" applyProtection="1">
      <alignment vertical="top" wrapText="1"/>
      <protection hidden="1" locked="0"/>
    </xf>
    <xf numFmtId="0" fontId="8" fillId="34" borderId="26" xfId="0" applyFont="1" applyFill="1" applyBorder="1" applyAlignment="1" applyProtection="1">
      <alignment vertical="top" wrapText="1"/>
      <protection hidden="1" locked="0"/>
    </xf>
    <xf numFmtId="0" fontId="7" fillId="34" borderId="26" xfId="0" applyFont="1" applyFill="1" applyBorder="1" applyAlignment="1" applyProtection="1">
      <alignment vertical="top" wrapText="1"/>
      <protection hidden="1"/>
    </xf>
    <xf numFmtId="0" fontId="14" fillId="33" borderId="21" xfId="0" applyFont="1" applyFill="1" applyBorder="1" applyAlignment="1" applyProtection="1">
      <alignment vertical="top" wrapText="1"/>
      <protection hidden="1"/>
    </xf>
    <xf numFmtId="0" fontId="14" fillId="33" borderId="22" xfId="0" applyFont="1" applyFill="1" applyBorder="1" applyAlignment="1" applyProtection="1">
      <alignment vertical="top" wrapText="1"/>
      <protection hidden="1"/>
    </xf>
    <xf numFmtId="0" fontId="13" fillId="33" borderId="22" xfId="0" applyFont="1" applyFill="1" applyBorder="1" applyAlignment="1" applyProtection="1">
      <alignment vertical="top" wrapText="1"/>
      <protection hidden="1"/>
    </xf>
    <xf numFmtId="0" fontId="13" fillId="33" borderId="23" xfId="0" applyFont="1" applyFill="1" applyBorder="1" applyAlignment="1" applyProtection="1">
      <alignment vertical="top" wrapText="1"/>
      <protection hidden="1"/>
    </xf>
    <xf numFmtId="0" fontId="13" fillId="33" borderId="24" xfId="0" applyFont="1" applyFill="1" applyBorder="1" applyAlignment="1" applyProtection="1">
      <alignment vertical="top" wrapText="1"/>
      <protection hidden="1"/>
    </xf>
    <xf numFmtId="0" fontId="14" fillId="33" borderId="25" xfId="0" applyFont="1" applyFill="1" applyBorder="1" applyAlignment="1" applyProtection="1">
      <alignment vertical="top" wrapText="1"/>
      <protection hidden="1"/>
    </xf>
    <xf numFmtId="0" fontId="13" fillId="33" borderId="25" xfId="0" applyFont="1" applyFill="1" applyBorder="1" applyAlignment="1" applyProtection="1">
      <alignment horizontal="right" vertical="top" wrapText="1"/>
      <protection hidden="1"/>
    </xf>
    <xf numFmtId="0" fontId="13" fillId="33" borderId="26" xfId="0" applyFont="1" applyFill="1" applyBorder="1" applyAlignment="1" applyProtection="1">
      <alignment vertical="top" wrapText="1"/>
      <protection hidden="1"/>
    </xf>
    <xf numFmtId="0" fontId="11" fillId="33" borderId="26" xfId="0" applyFont="1" applyFill="1" applyBorder="1" applyAlignment="1" applyProtection="1">
      <alignment horizontal="right" vertical="top" wrapText="1"/>
      <protection hidden="1"/>
    </xf>
    <xf numFmtId="0" fontId="13" fillId="33" borderId="26" xfId="0" applyFont="1" applyFill="1" applyBorder="1" applyAlignment="1" applyProtection="1">
      <alignment horizontal="right" vertical="top" wrapText="1"/>
      <protection hidden="1"/>
    </xf>
    <xf numFmtId="0" fontId="14" fillId="33" borderId="26" xfId="0" applyFont="1" applyFill="1" applyBorder="1" applyAlignment="1" applyProtection="1">
      <alignment vertical="top" wrapText="1"/>
      <protection hidden="1"/>
    </xf>
    <xf numFmtId="0" fontId="13" fillId="33" borderId="39" xfId="0" applyFont="1" applyFill="1" applyBorder="1" applyAlignment="1" applyProtection="1">
      <alignment vertical="top" wrapText="1"/>
      <protection hidden="1"/>
    </xf>
    <xf numFmtId="0" fontId="13" fillId="34" borderId="24" xfId="0" applyFont="1" applyFill="1" applyBorder="1" applyAlignment="1" applyProtection="1">
      <alignment vertical="top" wrapText="1"/>
      <protection hidden="1"/>
    </xf>
    <xf numFmtId="0" fontId="13" fillId="33" borderId="42" xfId="0" applyFont="1" applyFill="1" applyBorder="1" applyAlignment="1" applyProtection="1">
      <alignment vertical="top" wrapText="1"/>
      <protection hidden="1"/>
    </xf>
    <xf numFmtId="0" fontId="13" fillId="33" borderId="40" xfId="0" applyFont="1" applyFill="1" applyBorder="1" applyAlignment="1" applyProtection="1">
      <alignment vertical="top" wrapText="1"/>
      <protection hidden="1"/>
    </xf>
    <xf numFmtId="0" fontId="13" fillId="34" borderId="26" xfId="0" applyFont="1" applyFill="1" applyBorder="1" applyAlignment="1" applyProtection="1">
      <alignment vertical="top" wrapText="1"/>
      <protection hidden="1"/>
    </xf>
    <xf numFmtId="0" fontId="13" fillId="34" borderId="26" xfId="0" applyFont="1" applyFill="1" applyBorder="1" applyAlignment="1" applyProtection="1">
      <alignment horizontal="right" vertical="top" wrapText="1"/>
      <protection hidden="1"/>
    </xf>
    <xf numFmtId="0" fontId="11" fillId="34" borderId="29" xfId="0" applyFont="1" applyFill="1" applyBorder="1" applyAlignment="1" applyProtection="1">
      <alignment/>
      <protection hidden="1"/>
    </xf>
    <xf numFmtId="0" fontId="0" fillId="34" borderId="29" xfId="0" applyFill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 vertical="top" wrapText="1"/>
      <protection locked="0"/>
    </xf>
    <xf numFmtId="1" fontId="4" fillId="34" borderId="24" xfId="0" applyNumberFormat="1" applyFont="1" applyFill="1" applyBorder="1" applyAlignment="1" applyProtection="1">
      <alignment vertical="top" wrapText="1"/>
      <protection hidden="1" locked="0"/>
    </xf>
    <xf numFmtId="0" fontId="16" fillId="33" borderId="0" xfId="46" applyFill="1" applyAlignment="1" applyProtection="1">
      <alignment/>
      <protection hidden="1"/>
    </xf>
    <xf numFmtId="0" fontId="0" fillId="35" borderId="0" xfId="0" applyFill="1" applyAlignment="1">
      <alignment/>
    </xf>
    <xf numFmtId="0" fontId="13" fillId="33" borderId="47" xfId="0" applyFont="1" applyFill="1" applyBorder="1" applyAlignment="1" applyProtection="1">
      <alignment vertical="top" wrapText="1"/>
      <protection hidden="1"/>
    </xf>
    <xf numFmtId="0" fontId="11" fillId="33" borderId="48" xfId="0" applyFont="1" applyFill="1" applyBorder="1" applyAlignment="1" applyProtection="1">
      <alignment/>
      <protection hidden="1"/>
    </xf>
    <xf numFmtId="0" fontId="15" fillId="33" borderId="48" xfId="0" applyFont="1" applyFill="1" applyBorder="1" applyAlignment="1" applyProtection="1">
      <alignment vertical="center"/>
      <protection hidden="1"/>
    </xf>
    <xf numFmtId="0" fontId="13" fillId="33" borderId="48" xfId="0" applyFont="1" applyFill="1" applyBorder="1" applyAlignment="1" applyProtection="1">
      <alignment vertical="top" wrapText="1"/>
      <protection hidden="1"/>
    </xf>
    <xf numFmtId="0" fontId="13" fillId="33" borderId="49" xfId="0" applyFont="1" applyFill="1" applyBorder="1" applyAlignment="1" applyProtection="1">
      <alignment vertical="top" wrapText="1"/>
      <protection hidden="1"/>
    </xf>
    <xf numFmtId="0" fontId="9" fillId="35" borderId="0" xfId="0" applyFont="1" applyFill="1" applyAlignment="1">
      <alignment/>
    </xf>
    <xf numFmtId="0" fontId="7" fillId="34" borderId="11" xfId="0" applyFont="1" applyFill="1" applyBorder="1" applyAlignment="1" applyProtection="1">
      <alignment horizontal="right"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0" fontId="0" fillId="33" borderId="31" xfId="0" applyFill="1" applyBorder="1" applyAlignment="1">
      <alignment/>
    </xf>
    <xf numFmtId="0" fontId="0" fillId="33" borderId="10" xfId="0" applyFill="1" applyBorder="1" applyAlignment="1">
      <alignment/>
    </xf>
    <xf numFmtId="0" fontId="16" fillId="33" borderId="0" xfId="46" applyFill="1" applyBorder="1" applyAlignment="1" applyProtection="1">
      <alignment vertical="top" wrapText="1"/>
      <protection hidden="1"/>
    </xf>
    <xf numFmtId="0" fontId="16" fillId="33" borderId="0" xfId="46" applyFill="1" applyBorder="1" applyAlignment="1" applyProtection="1">
      <alignment/>
      <protection hidden="1"/>
    </xf>
    <xf numFmtId="0" fontId="16" fillId="35" borderId="0" xfId="46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2" fontId="0" fillId="0" borderId="0" xfId="0" applyNumberFormat="1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9" fillId="33" borderId="30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 horizontal="left"/>
      <protection hidden="1"/>
    </xf>
    <xf numFmtId="166" fontId="6" fillId="34" borderId="11" xfId="0" applyNumberFormat="1" applyFont="1" applyFill="1" applyBorder="1" applyAlignment="1" applyProtection="1">
      <alignment/>
      <protection hidden="1" locked="0"/>
    </xf>
    <xf numFmtId="0" fontId="0" fillId="34" borderId="45" xfId="0" applyFill="1" applyBorder="1" applyAlignment="1" applyProtection="1">
      <alignment/>
      <protection hidden="1" locked="0"/>
    </xf>
    <xf numFmtId="0" fontId="0" fillId="34" borderId="12" xfId="0" applyFill="1" applyBorder="1" applyAlignment="1" applyProtection="1">
      <alignment/>
      <protection hidden="1" locked="0"/>
    </xf>
    <xf numFmtId="0" fontId="0" fillId="34" borderId="46" xfId="0" applyFill="1" applyBorder="1" applyAlignment="1" applyProtection="1">
      <alignment/>
      <protection hidden="1" locked="0"/>
    </xf>
    <xf numFmtId="0" fontId="7" fillId="34" borderId="45" xfId="0" applyFont="1" applyFill="1" applyBorder="1" applyAlignment="1" applyProtection="1">
      <alignment/>
      <protection hidden="1" locked="0"/>
    </xf>
    <xf numFmtId="0" fontId="0" fillId="0" borderId="46" xfId="0" applyBorder="1" applyAlignment="1">
      <alignment/>
    </xf>
    <xf numFmtId="0" fontId="7" fillId="33" borderId="0" xfId="0" applyFont="1" applyFill="1" applyBorder="1" applyAlignment="1" applyProtection="1">
      <alignment horizontal="right"/>
      <protection hidden="1"/>
    </xf>
    <xf numFmtId="0" fontId="7" fillId="33" borderId="33" xfId="0" applyFont="1" applyFill="1" applyBorder="1" applyAlignment="1" applyProtection="1">
      <alignment horizontal="right"/>
      <protection hidden="1"/>
    </xf>
    <xf numFmtId="0" fontId="7" fillId="34" borderId="46" xfId="0" applyFont="1" applyFill="1" applyBorder="1" applyAlignment="1" applyProtection="1">
      <alignment/>
      <protection hidden="1" locked="0"/>
    </xf>
    <xf numFmtId="0" fontId="7" fillId="34" borderId="12" xfId="0" applyFont="1" applyFill="1" applyBorder="1" applyAlignment="1" applyProtection="1">
      <alignment/>
      <protection hidden="1" locked="0"/>
    </xf>
    <xf numFmtId="0" fontId="0" fillId="34" borderId="45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46" xfId="0" applyFill="1" applyBorder="1" applyAlignment="1" applyProtection="1">
      <alignment/>
      <protection locked="0"/>
    </xf>
    <xf numFmtId="0" fontId="12" fillId="33" borderId="34" xfId="0" applyFont="1" applyFill="1" applyBorder="1" applyAlignment="1" applyProtection="1">
      <alignment/>
      <protection hidden="1"/>
    </xf>
    <xf numFmtId="0" fontId="0" fillId="33" borderId="30" xfId="0" applyFill="1" applyBorder="1" applyAlignment="1" applyProtection="1">
      <alignment/>
      <protection hidden="1"/>
    </xf>
    <xf numFmtId="0" fontId="7" fillId="33" borderId="10" xfId="0" applyFont="1" applyFill="1" applyBorder="1" applyAlignment="1" applyProtection="1">
      <alignment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65</xdr:row>
      <xdr:rowOff>57150</xdr:rowOff>
    </xdr:from>
    <xdr:to>
      <xdr:col>9</xdr:col>
      <xdr:colOff>1047750</xdr:colOff>
      <xdr:row>67</xdr:row>
      <xdr:rowOff>142875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0163175"/>
          <a:ext cx="942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0</xdr:row>
      <xdr:rowOff>28575</xdr:rowOff>
    </xdr:from>
    <xdr:to>
      <xdr:col>9</xdr:col>
      <xdr:colOff>1047750</xdr:colOff>
      <xdr:row>2</xdr:row>
      <xdr:rowOff>142875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28575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0</xdr:row>
      <xdr:rowOff>209550</xdr:rowOff>
    </xdr:from>
    <xdr:to>
      <xdr:col>7</xdr:col>
      <xdr:colOff>666750</xdr:colOff>
      <xdr:row>4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209550"/>
          <a:ext cx="952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152400</xdr:rowOff>
    </xdr:from>
    <xdr:to>
      <xdr:col>2</xdr:col>
      <xdr:colOff>266700</xdr:colOff>
      <xdr:row>13</xdr:row>
      <xdr:rowOff>133350</xdr:rowOff>
    </xdr:to>
    <xdr:sp>
      <xdr:nvSpPr>
        <xdr:cNvPr id="1" name="Line 2"/>
        <xdr:cNvSpPr>
          <a:spLocks/>
        </xdr:cNvSpPr>
      </xdr:nvSpPr>
      <xdr:spPr>
        <a:xfrm>
          <a:off x="95250" y="676275"/>
          <a:ext cx="1695450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3</xdr:row>
      <xdr:rowOff>152400</xdr:rowOff>
    </xdr:from>
    <xdr:to>
      <xdr:col>7</xdr:col>
      <xdr:colOff>247650</xdr:colOff>
      <xdr:row>13</xdr:row>
      <xdr:rowOff>161925</xdr:rowOff>
    </xdr:to>
    <xdr:sp>
      <xdr:nvSpPr>
        <xdr:cNvPr id="2" name="Line 3"/>
        <xdr:cNvSpPr>
          <a:spLocks/>
        </xdr:cNvSpPr>
      </xdr:nvSpPr>
      <xdr:spPr>
        <a:xfrm flipH="1">
          <a:off x="4943475" y="676275"/>
          <a:ext cx="63817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742950</xdr:colOff>
      <xdr:row>4</xdr:row>
      <xdr:rowOff>19050</xdr:rowOff>
    </xdr:from>
    <xdr:to>
      <xdr:col>11</xdr:col>
      <xdr:colOff>447675</xdr:colOff>
      <xdr:row>13</xdr:row>
      <xdr:rowOff>152400</xdr:rowOff>
    </xdr:to>
    <xdr:sp>
      <xdr:nvSpPr>
        <xdr:cNvPr id="3" name="Line 4"/>
        <xdr:cNvSpPr>
          <a:spLocks/>
        </xdr:cNvSpPr>
      </xdr:nvSpPr>
      <xdr:spPr>
        <a:xfrm>
          <a:off x="7600950" y="704850"/>
          <a:ext cx="12287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0</xdr:rowOff>
    </xdr:from>
    <xdr:to>
      <xdr:col>7</xdr:col>
      <xdr:colOff>361950</xdr:colOff>
      <xdr:row>16</xdr:row>
      <xdr:rowOff>161925</xdr:rowOff>
    </xdr:to>
    <xdr:sp>
      <xdr:nvSpPr>
        <xdr:cNvPr id="4" name="Line 5"/>
        <xdr:cNvSpPr>
          <a:spLocks/>
        </xdr:cNvSpPr>
      </xdr:nvSpPr>
      <xdr:spPr>
        <a:xfrm>
          <a:off x="104775" y="685800"/>
          <a:ext cx="5591175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76200</xdr:rowOff>
    </xdr:from>
    <xdr:to>
      <xdr:col>11</xdr:col>
      <xdr:colOff>714375</xdr:colOff>
      <xdr:row>34</xdr:row>
      <xdr:rowOff>133350</xdr:rowOff>
    </xdr:to>
    <xdr:sp>
      <xdr:nvSpPr>
        <xdr:cNvPr id="5" name="Line 32"/>
        <xdr:cNvSpPr>
          <a:spLocks/>
        </xdr:cNvSpPr>
      </xdr:nvSpPr>
      <xdr:spPr>
        <a:xfrm flipH="1">
          <a:off x="6591300" y="7181850"/>
          <a:ext cx="25050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37</xdr:row>
      <xdr:rowOff>171450</xdr:rowOff>
    </xdr:from>
    <xdr:to>
      <xdr:col>7</xdr:col>
      <xdr:colOff>333375</xdr:colOff>
      <xdr:row>41</xdr:row>
      <xdr:rowOff>9525</xdr:rowOff>
    </xdr:to>
    <xdr:sp>
      <xdr:nvSpPr>
        <xdr:cNvPr id="6" name="Line 58"/>
        <xdr:cNvSpPr>
          <a:spLocks/>
        </xdr:cNvSpPr>
      </xdr:nvSpPr>
      <xdr:spPr>
        <a:xfrm flipV="1">
          <a:off x="4981575" y="8172450"/>
          <a:ext cx="6858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R144"/>
  <sheetViews>
    <sheetView showGridLines="0" showZeros="0" zoomScale="120" zoomScaleNormal="120" workbookViewId="0" topLeftCell="A1">
      <selection activeCell="B5" sqref="B5:D5"/>
    </sheetView>
  </sheetViews>
  <sheetFormatPr defaultColWidth="11.421875" defaultRowHeight="12.75"/>
  <cols>
    <col min="1" max="1" width="7.00390625" style="6" customWidth="1"/>
    <col min="2" max="2" width="23.28125" style="6" customWidth="1"/>
    <col min="3" max="3" width="3.140625" style="6" customWidth="1"/>
    <col min="4" max="4" width="6.28125" style="6" customWidth="1"/>
    <col min="5" max="5" width="8.57421875" style="6" customWidth="1"/>
    <col min="6" max="6" width="6.8515625" style="6" customWidth="1"/>
    <col min="7" max="7" width="23.421875" style="6" customWidth="1"/>
    <col min="8" max="8" width="3.28125" style="6" customWidth="1"/>
    <col min="9" max="9" width="6.421875" style="6" customWidth="1"/>
    <col min="10" max="10" width="15.7109375" style="6" customWidth="1"/>
    <col min="11" max="12" width="4.7109375" style="143" hidden="1" customWidth="1"/>
    <col min="13" max="13" width="10.8515625" style="143" hidden="1" customWidth="1"/>
    <col min="14" max="14" width="9.421875" style="143" hidden="1" customWidth="1"/>
    <col min="15" max="15" width="8.140625" style="143" hidden="1" customWidth="1"/>
    <col min="16" max="16" width="11.28125" style="143" hidden="1" customWidth="1"/>
    <col min="17" max="17" width="14.00390625" style="143" hidden="1" customWidth="1"/>
    <col min="18" max="18" width="7.8515625" style="143" hidden="1" customWidth="1"/>
    <col min="19" max="16384" width="11.421875" style="6" customWidth="1"/>
  </cols>
  <sheetData>
    <row r="1" spans="1:4" ht="24" customHeight="1">
      <c r="A1" s="146" t="s">
        <v>253</v>
      </c>
      <c r="D1" s="7"/>
    </row>
    <row r="2" ht="12.75" customHeight="1">
      <c r="A2" s="6" t="s">
        <v>123</v>
      </c>
    </row>
    <row r="3" spans="1:9" ht="13.5" customHeight="1" thickBot="1">
      <c r="A3" s="145" t="s">
        <v>251</v>
      </c>
      <c r="G3" s="128" t="s">
        <v>240</v>
      </c>
      <c r="I3" s="6" t="s">
        <v>116</v>
      </c>
    </row>
    <row r="4" spans="1:10" ht="15" customHeight="1">
      <c r="A4" s="8"/>
      <c r="B4" s="8"/>
      <c r="C4" s="8"/>
      <c r="D4" s="8"/>
      <c r="E4" s="9"/>
      <c r="F4" s="10" t="s">
        <v>137</v>
      </c>
      <c r="G4" s="8"/>
      <c r="H4" s="8"/>
      <c r="I4" s="8"/>
      <c r="J4" s="9"/>
    </row>
    <row r="5" spans="1:10" ht="12.75" customHeight="1">
      <c r="A5" s="11" t="s">
        <v>127</v>
      </c>
      <c r="B5" s="149" t="s">
        <v>116</v>
      </c>
      <c r="C5" s="150"/>
      <c r="D5" s="151"/>
      <c r="E5" s="12"/>
      <c r="F5" s="13" t="s">
        <v>138</v>
      </c>
      <c r="G5" s="14"/>
      <c r="H5" s="14"/>
      <c r="I5" s="14"/>
      <c r="J5" s="12"/>
    </row>
    <row r="6" spans="6:10" ht="12.75" customHeight="1">
      <c r="F6" s="15" t="s">
        <v>139</v>
      </c>
      <c r="G6" s="16"/>
      <c r="H6" s="17"/>
      <c r="I6" s="18"/>
      <c r="J6" s="19"/>
    </row>
    <row r="7" spans="1:10" ht="12.75" customHeight="1">
      <c r="A7" s="11" t="s">
        <v>144</v>
      </c>
      <c r="B7" s="149"/>
      <c r="C7" s="150"/>
      <c r="D7" s="151"/>
      <c r="E7" s="140" t="s">
        <v>241</v>
      </c>
      <c r="F7" s="15" t="s">
        <v>140</v>
      </c>
      <c r="G7" s="14"/>
      <c r="H7" s="14"/>
      <c r="I7" s="18"/>
      <c r="J7" s="19"/>
    </row>
    <row r="8" spans="1:10" ht="12.75" customHeight="1">
      <c r="A8" s="18"/>
      <c r="B8" s="20"/>
      <c r="C8" s="20"/>
      <c r="D8" s="21"/>
      <c r="E8" s="18"/>
      <c r="F8" s="15" t="s">
        <v>141</v>
      </c>
      <c r="G8" s="14"/>
      <c r="H8" s="14"/>
      <c r="I8" s="18"/>
      <c r="J8" s="19"/>
    </row>
    <row r="9" spans="1:10" ht="12.75" customHeight="1">
      <c r="A9" s="22" t="s">
        <v>145</v>
      </c>
      <c r="B9" s="149"/>
      <c r="C9" s="150"/>
      <c r="D9" s="151"/>
      <c r="E9" s="18"/>
      <c r="F9" s="15" t="s">
        <v>142</v>
      </c>
      <c r="G9" s="14"/>
      <c r="H9" s="14"/>
      <c r="I9" s="18"/>
      <c r="J9" s="19"/>
    </row>
    <row r="10" spans="1:10" ht="12.75" customHeight="1" thickBot="1">
      <c r="A10" s="18"/>
      <c r="B10" s="20"/>
      <c r="C10" s="20" t="s">
        <v>116</v>
      </c>
      <c r="D10" s="21"/>
      <c r="E10" s="18"/>
      <c r="F10" s="23" t="s">
        <v>143</v>
      </c>
      <c r="G10" s="24"/>
      <c r="H10" s="24"/>
      <c r="I10" s="24"/>
      <c r="J10" s="25"/>
    </row>
    <row r="11" spans="1:10" ht="12.75" customHeight="1" thickBot="1">
      <c r="A11" s="18"/>
      <c r="B11" s="14"/>
      <c r="C11" s="14"/>
      <c r="D11" s="26" t="s">
        <v>70</v>
      </c>
      <c r="E11" s="18"/>
      <c r="F11" s="18"/>
      <c r="G11" s="14"/>
      <c r="H11" s="6" t="s">
        <v>124</v>
      </c>
      <c r="I11" s="18"/>
      <c r="J11" s="18"/>
    </row>
    <row r="12" spans="1:10" ht="12.75" customHeight="1" thickBot="1">
      <c r="A12" s="27" t="s">
        <v>0</v>
      </c>
      <c r="B12" s="28" t="s">
        <v>1</v>
      </c>
      <c r="C12" s="28" t="s">
        <v>2</v>
      </c>
      <c r="D12" s="28" t="s">
        <v>3</v>
      </c>
      <c r="E12" s="29"/>
      <c r="F12" s="28" t="s">
        <v>0</v>
      </c>
      <c r="G12" s="28" t="s">
        <v>1</v>
      </c>
      <c r="H12" s="28" t="s">
        <v>2</v>
      </c>
      <c r="I12" s="28" t="s">
        <v>3</v>
      </c>
      <c r="J12" s="30"/>
    </row>
    <row r="13" spans="1:10" ht="12.75" customHeight="1">
      <c r="A13" s="31"/>
      <c r="B13" s="32" t="s">
        <v>133</v>
      </c>
      <c r="C13" s="33"/>
      <c r="D13" s="34"/>
      <c r="E13" s="84"/>
      <c r="F13" s="98"/>
      <c r="G13" s="36" t="s">
        <v>67</v>
      </c>
      <c r="H13" s="37">
        <v>1</v>
      </c>
      <c r="I13" s="36">
        <f aca="true" t="shared" si="0" ref="I13:I18">F13*H13</f>
        <v>0</v>
      </c>
      <c r="J13" s="89"/>
    </row>
    <row r="14" spans="1:10" ht="11.25" customHeight="1">
      <c r="A14" s="98">
        <v>0</v>
      </c>
      <c r="B14" s="36" t="s">
        <v>4</v>
      </c>
      <c r="C14" s="37">
        <v>4</v>
      </c>
      <c r="D14" s="36">
        <f>A14*C14</f>
        <v>0</v>
      </c>
      <c r="E14" s="84"/>
      <c r="F14" s="98"/>
      <c r="G14" s="36" t="s">
        <v>26</v>
      </c>
      <c r="H14" s="37">
        <v>2</v>
      </c>
      <c r="I14" s="36">
        <f t="shared" si="0"/>
        <v>0</v>
      </c>
      <c r="J14" s="89"/>
    </row>
    <row r="15" spans="1:10" ht="11.25" customHeight="1">
      <c r="A15" s="98"/>
      <c r="B15" s="36" t="s">
        <v>6</v>
      </c>
      <c r="C15" s="37">
        <v>4</v>
      </c>
      <c r="D15" s="36">
        <f aca="true" t="shared" si="1" ref="D15:D52">A15*C15</f>
        <v>0</v>
      </c>
      <c r="E15" s="84"/>
      <c r="F15" s="98"/>
      <c r="G15" s="36" t="s">
        <v>174</v>
      </c>
      <c r="H15" s="38">
        <v>1</v>
      </c>
      <c r="I15" s="36">
        <f t="shared" si="0"/>
        <v>0</v>
      </c>
      <c r="J15" s="89"/>
    </row>
    <row r="16" spans="1:10" ht="11.25" customHeight="1">
      <c r="A16" s="98"/>
      <c r="B16" s="36" t="s">
        <v>8</v>
      </c>
      <c r="C16" s="37">
        <v>8</v>
      </c>
      <c r="D16" s="36">
        <f t="shared" si="1"/>
        <v>0</v>
      </c>
      <c r="E16" s="84"/>
      <c r="F16" s="98"/>
      <c r="G16" s="36" t="s">
        <v>173</v>
      </c>
      <c r="H16" s="38">
        <v>1.5</v>
      </c>
      <c r="I16" s="36">
        <f t="shared" si="0"/>
        <v>0</v>
      </c>
      <c r="J16" s="89"/>
    </row>
    <row r="17" spans="1:10" ht="11.25" customHeight="1">
      <c r="A17" s="98"/>
      <c r="B17" s="36" t="s">
        <v>10</v>
      </c>
      <c r="C17" s="37">
        <v>4</v>
      </c>
      <c r="D17" s="36">
        <f t="shared" si="1"/>
        <v>0</v>
      </c>
      <c r="E17" s="84"/>
      <c r="F17" s="98"/>
      <c r="G17" s="36" t="s">
        <v>38</v>
      </c>
      <c r="H17" s="37">
        <v>1</v>
      </c>
      <c r="I17" s="36">
        <f t="shared" si="0"/>
        <v>0</v>
      </c>
      <c r="J17" s="89"/>
    </row>
    <row r="18" spans="1:10" ht="11.25" customHeight="1">
      <c r="A18" s="98"/>
      <c r="B18" s="36" t="s">
        <v>12</v>
      </c>
      <c r="C18" s="37">
        <v>2</v>
      </c>
      <c r="D18" s="36">
        <f t="shared" si="1"/>
        <v>0</v>
      </c>
      <c r="E18" s="84" t="s">
        <v>116</v>
      </c>
      <c r="F18" s="98"/>
      <c r="G18" s="36" t="s">
        <v>39</v>
      </c>
      <c r="H18" s="37">
        <v>1.5</v>
      </c>
      <c r="I18" s="36">
        <f t="shared" si="0"/>
        <v>0</v>
      </c>
      <c r="J18" s="89"/>
    </row>
    <row r="19" spans="1:10" ht="12.75" customHeight="1">
      <c r="A19" s="98"/>
      <c r="B19" s="36" t="s">
        <v>14</v>
      </c>
      <c r="C19" s="37">
        <v>3</v>
      </c>
      <c r="D19" s="36">
        <f t="shared" si="1"/>
        <v>0</v>
      </c>
      <c r="E19" s="84"/>
      <c r="F19" s="35"/>
      <c r="G19" s="39" t="s">
        <v>5</v>
      </c>
      <c r="H19" s="40"/>
      <c r="I19" s="34"/>
      <c r="J19" s="89" t="s">
        <v>116</v>
      </c>
    </row>
    <row r="20" spans="1:10" ht="11.25" customHeight="1">
      <c r="A20" s="98"/>
      <c r="B20" s="36" t="s">
        <v>16</v>
      </c>
      <c r="C20" s="37">
        <v>5</v>
      </c>
      <c r="D20" s="36">
        <f t="shared" si="1"/>
        <v>0</v>
      </c>
      <c r="E20" s="84"/>
      <c r="F20" s="98"/>
      <c r="G20" s="36" t="s">
        <v>7</v>
      </c>
      <c r="H20" s="37">
        <v>12</v>
      </c>
      <c r="I20" s="36">
        <f aca="true" t="shared" si="2" ref="I20:I42">F20*H20</f>
        <v>0</v>
      </c>
      <c r="J20" s="89"/>
    </row>
    <row r="21" spans="1:10" ht="11.25" customHeight="1">
      <c r="A21" s="98"/>
      <c r="B21" s="36" t="s">
        <v>18</v>
      </c>
      <c r="C21" s="37">
        <v>6</v>
      </c>
      <c r="D21" s="36">
        <f t="shared" si="1"/>
        <v>0</v>
      </c>
      <c r="E21" s="84"/>
      <c r="F21" s="98"/>
      <c r="G21" s="36" t="s">
        <v>9</v>
      </c>
      <c r="H21" s="37">
        <v>17</v>
      </c>
      <c r="I21" s="36">
        <f t="shared" si="2"/>
        <v>0</v>
      </c>
      <c r="J21" s="89"/>
    </row>
    <row r="22" spans="1:10" ht="11.25" customHeight="1">
      <c r="A22" s="98"/>
      <c r="B22" s="36" t="s">
        <v>19</v>
      </c>
      <c r="C22" s="37">
        <v>8</v>
      </c>
      <c r="D22" s="36">
        <f t="shared" si="1"/>
        <v>0</v>
      </c>
      <c r="E22" s="84"/>
      <c r="F22" s="98"/>
      <c r="G22" s="36" t="s">
        <v>11</v>
      </c>
      <c r="H22" s="37">
        <v>3</v>
      </c>
      <c r="I22" s="36">
        <f t="shared" si="2"/>
        <v>0</v>
      </c>
      <c r="J22" s="89"/>
    </row>
    <row r="23" spans="1:10" ht="11.25" customHeight="1">
      <c r="A23" s="98"/>
      <c r="B23" s="36" t="s">
        <v>20</v>
      </c>
      <c r="C23" s="37">
        <v>8</v>
      </c>
      <c r="D23" s="36">
        <f t="shared" si="1"/>
        <v>0</v>
      </c>
      <c r="E23" s="85"/>
      <c r="F23" s="98"/>
      <c r="G23" s="36" t="s">
        <v>12</v>
      </c>
      <c r="H23" s="37">
        <v>2</v>
      </c>
      <c r="I23" s="36">
        <f t="shared" si="2"/>
        <v>0</v>
      </c>
      <c r="J23" s="89"/>
    </row>
    <row r="24" spans="1:10" ht="11.25" customHeight="1">
      <c r="A24" s="98"/>
      <c r="B24" s="36" t="s">
        <v>22</v>
      </c>
      <c r="C24" s="37">
        <v>8</v>
      </c>
      <c r="D24" s="36">
        <f t="shared" si="1"/>
        <v>0</v>
      </c>
      <c r="E24" s="84"/>
      <c r="F24" s="98"/>
      <c r="G24" s="36" t="s">
        <v>13</v>
      </c>
      <c r="H24" s="37">
        <v>4</v>
      </c>
      <c r="I24" s="36">
        <f t="shared" si="2"/>
        <v>0</v>
      </c>
      <c r="J24" s="89"/>
    </row>
    <row r="25" spans="1:10" ht="11.25" customHeight="1">
      <c r="A25" s="98"/>
      <c r="B25" s="36" t="s">
        <v>24</v>
      </c>
      <c r="C25" s="37">
        <v>10</v>
      </c>
      <c r="D25" s="36">
        <f t="shared" si="1"/>
        <v>0</v>
      </c>
      <c r="E25" s="84"/>
      <c r="F25" s="98"/>
      <c r="G25" s="36" t="s">
        <v>15</v>
      </c>
      <c r="H25" s="37">
        <v>8</v>
      </c>
      <c r="I25" s="36">
        <f t="shared" si="2"/>
        <v>0</v>
      </c>
      <c r="J25" s="89"/>
    </row>
    <row r="26" spans="1:10" ht="11.25" customHeight="1">
      <c r="A26" s="98"/>
      <c r="B26" s="36" t="s">
        <v>114</v>
      </c>
      <c r="C26" s="37">
        <v>4</v>
      </c>
      <c r="D26" s="36">
        <f t="shared" si="1"/>
        <v>0</v>
      </c>
      <c r="E26" s="84"/>
      <c r="F26" s="98"/>
      <c r="G26" s="36" t="s">
        <v>17</v>
      </c>
      <c r="H26" s="37">
        <v>2</v>
      </c>
      <c r="I26" s="36">
        <f t="shared" si="2"/>
        <v>0</v>
      </c>
      <c r="J26" s="89"/>
    </row>
    <row r="27" spans="1:10" ht="11.25" customHeight="1">
      <c r="A27" s="98"/>
      <c r="B27" s="36" t="s">
        <v>27</v>
      </c>
      <c r="C27" s="37">
        <v>18</v>
      </c>
      <c r="D27" s="36">
        <f t="shared" si="1"/>
        <v>0</v>
      </c>
      <c r="E27" s="84"/>
      <c r="F27" s="98"/>
      <c r="G27" s="36" t="s">
        <v>4</v>
      </c>
      <c r="H27" s="37">
        <v>4</v>
      </c>
      <c r="I27" s="36">
        <f t="shared" si="2"/>
        <v>0</v>
      </c>
      <c r="J27" s="89"/>
    </row>
    <row r="28" spans="1:10" ht="11.25" customHeight="1">
      <c r="A28" s="98"/>
      <c r="B28" s="36" t="s">
        <v>30</v>
      </c>
      <c r="C28" s="37">
        <v>12</v>
      </c>
      <c r="D28" s="36">
        <f t="shared" si="1"/>
        <v>0</v>
      </c>
      <c r="E28" s="84"/>
      <c r="F28" s="98"/>
      <c r="G28" s="36" t="s">
        <v>10</v>
      </c>
      <c r="H28" s="37">
        <v>4</v>
      </c>
      <c r="I28" s="36">
        <f t="shared" si="2"/>
        <v>0</v>
      </c>
      <c r="J28" s="89"/>
    </row>
    <row r="29" spans="1:10" ht="11.25" customHeight="1">
      <c r="A29" s="98"/>
      <c r="B29" s="36" t="s">
        <v>9</v>
      </c>
      <c r="C29" s="37">
        <v>17</v>
      </c>
      <c r="D29" s="36">
        <f t="shared" si="1"/>
        <v>0</v>
      </c>
      <c r="E29" s="84"/>
      <c r="F29" s="98"/>
      <c r="G29" s="36" t="s">
        <v>8</v>
      </c>
      <c r="H29" s="37">
        <v>8</v>
      </c>
      <c r="I29" s="36">
        <f t="shared" si="2"/>
        <v>0</v>
      </c>
      <c r="J29" s="89"/>
    </row>
    <row r="30" spans="1:10" ht="11.25" customHeight="1">
      <c r="A30" s="98"/>
      <c r="B30" s="36" t="s">
        <v>32</v>
      </c>
      <c r="C30" s="37">
        <v>12</v>
      </c>
      <c r="D30" s="36">
        <f t="shared" si="1"/>
        <v>0</v>
      </c>
      <c r="E30" s="84"/>
      <c r="F30" s="98"/>
      <c r="G30" s="36" t="s">
        <v>21</v>
      </c>
      <c r="H30" s="37">
        <v>5</v>
      </c>
      <c r="I30" s="36">
        <f t="shared" si="2"/>
        <v>0</v>
      </c>
      <c r="J30" s="89"/>
    </row>
    <row r="31" spans="1:10" ht="11.25" customHeight="1">
      <c r="A31" s="98"/>
      <c r="B31" s="36" t="s">
        <v>33</v>
      </c>
      <c r="C31" s="37">
        <v>12</v>
      </c>
      <c r="D31" s="36">
        <f t="shared" si="1"/>
        <v>0</v>
      </c>
      <c r="E31" s="84"/>
      <c r="F31" s="98"/>
      <c r="G31" s="36" t="s">
        <v>23</v>
      </c>
      <c r="H31" s="37">
        <v>6</v>
      </c>
      <c r="I31" s="36">
        <f t="shared" si="2"/>
        <v>0</v>
      </c>
      <c r="J31" s="89"/>
    </row>
    <row r="32" spans="1:10" ht="11.25" customHeight="1">
      <c r="A32" s="98"/>
      <c r="B32" s="36" t="s">
        <v>34</v>
      </c>
      <c r="C32" s="37">
        <v>4</v>
      </c>
      <c r="D32" s="36">
        <f t="shared" si="1"/>
        <v>0</v>
      </c>
      <c r="E32" s="84"/>
      <c r="F32" s="98"/>
      <c r="G32" s="36" t="s">
        <v>25</v>
      </c>
      <c r="H32" s="37">
        <v>8</v>
      </c>
      <c r="I32" s="36">
        <f t="shared" si="2"/>
        <v>0</v>
      </c>
      <c r="J32" s="89"/>
    </row>
    <row r="33" spans="1:10" ht="11.25" customHeight="1">
      <c r="A33" s="98"/>
      <c r="B33" s="36" t="s">
        <v>35</v>
      </c>
      <c r="C33" s="37">
        <v>4</v>
      </c>
      <c r="D33" s="36">
        <f t="shared" si="1"/>
        <v>0</v>
      </c>
      <c r="E33" s="84"/>
      <c r="F33" s="98"/>
      <c r="G33" s="36" t="s">
        <v>26</v>
      </c>
      <c r="H33" s="37">
        <v>2</v>
      </c>
      <c r="I33" s="36">
        <f t="shared" si="2"/>
        <v>0</v>
      </c>
      <c r="J33" s="89"/>
    </row>
    <row r="34" spans="1:10" ht="11.25" customHeight="1">
      <c r="A34" s="98"/>
      <c r="B34" s="36" t="s">
        <v>36</v>
      </c>
      <c r="C34" s="37">
        <v>3</v>
      </c>
      <c r="D34" s="36">
        <f t="shared" si="1"/>
        <v>0</v>
      </c>
      <c r="E34" s="84"/>
      <c r="F34" s="98"/>
      <c r="G34" s="36" t="s">
        <v>28</v>
      </c>
      <c r="H34" s="37">
        <v>3</v>
      </c>
      <c r="I34" s="36">
        <f t="shared" si="2"/>
        <v>0</v>
      </c>
      <c r="J34" s="89"/>
    </row>
    <row r="35" spans="1:10" ht="11.25" customHeight="1">
      <c r="A35" s="98"/>
      <c r="B35" s="36" t="s">
        <v>37</v>
      </c>
      <c r="C35" s="37">
        <v>15</v>
      </c>
      <c r="D35" s="36">
        <f t="shared" si="1"/>
        <v>0</v>
      </c>
      <c r="E35" s="84"/>
      <c r="F35" s="98"/>
      <c r="G35" s="36" t="s">
        <v>29</v>
      </c>
      <c r="H35" s="37">
        <v>1</v>
      </c>
      <c r="I35" s="36">
        <f t="shared" si="2"/>
        <v>0</v>
      </c>
      <c r="J35" s="89"/>
    </row>
    <row r="36" spans="1:10" ht="11.25" customHeight="1">
      <c r="A36" s="98"/>
      <c r="B36" s="36" t="s">
        <v>52</v>
      </c>
      <c r="C36" s="37">
        <v>7</v>
      </c>
      <c r="D36" s="36">
        <f t="shared" si="1"/>
        <v>0</v>
      </c>
      <c r="E36" s="84"/>
      <c r="F36" s="98"/>
      <c r="G36" s="36" t="s">
        <v>31</v>
      </c>
      <c r="H36" s="37">
        <v>3</v>
      </c>
      <c r="I36" s="36">
        <f t="shared" si="2"/>
        <v>0</v>
      </c>
      <c r="J36" s="89"/>
    </row>
    <row r="37" spans="1:10" ht="11.25" customHeight="1">
      <c r="A37" s="98"/>
      <c r="B37" s="36" t="s">
        <v>17</v>
      </c>
      <c r="C37" s="37">
        <v>2</v>
      </c>
      <c r="D37" s="36">
        <f t="shared" si="1"/>
        <v>0</v>
      </c>
      <c r="E37" s="84"/>
      <c r="F37" s="98"/>
      <c r="G37" s="104"/>
      <c r="H37" s="101"/>
      <c r="I37" s="36">
        <f t="shared" si="2"/>
        <v>0</v>
      </c>
      <c r="J37" s="89"/>
    </row>
    <row r="38" spans="1:10" ht="11.25" customHeight="1">
      <c r="A38" s="98"/>
      <c r="B38" s="36" t="s">
        <v>41</v>
      </c>
      <c r="C38" s="37">
        <v>2</v>
      </c>
      <c r="D38" s="36">
        <f t="shared" si="1"/>
        <v>0</v>
      </c>
      <c r="E38" s="84"/>
      <c r="F38" s="98"/>
      <c r="G38" s="99"/>
      <c r="H38" s="99"/>
      <c r="I38" s="36">
        <f t="shared" si="2"/>
        <v>0</v>
      </c>
      <c r="J38" s="89"/>
    </row>
    <row r="39" spans="1:10" ht="11.25" customHeight="1">
      <c r="A39" s="98"/>
      <c r="B39" s="36" t="s">
        <v>26</v>
      </c>
      <c r="C39" s="37">
        <v>2</v>
      </c>
      <c r="D39" s="36">
        <f t="shared" si="1"/>
        <v>0</v>
      </c>
      <c r="E39" s="84"/>
      <c r="F39" s="98"/>
      <c r="G39" s="99"/>
      <c r="H39" s="99"/>
      <c r="I39" s="36">
        <f t="shared" si="2"/>
        <v>0</v>
      </c>
      <c r="J39" s="89"/>
    </row>
    <row r="40" spans="1:10" ht="11.25" customHeight="1">
      <c r="A40" s="98"/>
      <c r="B40" s="36" t="s">
        <v>44</v>
      </c>
      <c r="C40" s="37">
        <v>5</v>
      </c>
      <c r="D40" s="36">
        <f t="shared" si="1"/>
        <v>0</v>
      </c>
      <c r="E40" s="84"/>
      <c r="F40" s="98"/>
      <c r="G40" s="99"/>
      <c r="H40" s="99"/>
      <c r="I40" s="36">
        <f t="shared" si="2"/>
        <v>0</v>
      </c>
      <c r="J40" s="89"/>
    </row>
    <row r="41" spans="1:10" ht="11.25" customHeight="1">
      <c r="A41" s="98"/>
      <c r="B41" s="36" t="s">
        <v>28</v>
      </c>
      <c r="C41" s="37">
        <v>3</v>
      </c>
      <c r="D41" s="36">
        <f t="shared" si="1"/>
        <v>0</v>
      </c>
      <c r="E41" s="84"/>
      <c r="F41" s="98"/>
      <c r="G41" s="36" t="s">
        <v>38</v>
      </c>
      <c r="H41" s="37">
        <v>1</v>
      </c>
      <c r="I41" s="36">
        <f t="shared" si="2"/>
        <v>0</v>
      </c>
      <c r="J41" s="89"/>
    </row>
    <row r="42" spans="1:10" ht="11.25" customHeight="1">
      <c r="A42" s="98"/>
      <c r="B42" s="36" t="s">
        <v>47</v>
      </c>
      <c r="C42" s="37">
        <v>1</v>
      </c>
      <c r="D42" s="36">
        <f t="shared" si="1"/>
        <v>0</v>
      </c>
      <c r="E42" s="84"/>
      <c r="F42" s="98"/>
      <c r="G42" s="36" t="s">
        <v>39</v>
      </c>
      <c r="H42" s="37">
        <v>1.5</v>
      </c>
      <c r="I42" s="36">
        <f t="shared" si="2"/>
        <v>0</v>
      </c>
      <c r="J42" s="89"/>
    </row>
    <row r="43" spans="1:10" ht="12.75" customHeight="1">
      <c r="A43" s="98"/>
      <c r="B43" s="36" t="s">
        <v>128</v>
      </c>
      <c r="C43" s="37">
        <v>1</v>
      </c>
      <c r="D43" s="36">
        <f t="shared" si="1"/>
        <v>0</v>
      </c>
      <c r="E43" s="84"/>
      <c r="F43" s="35"/>
      <c r="G43" s="39" t="s">
        <v>40</v>
      </c>
      <c r="H43" s="40"/>
      <c r="I43" s="34"/>
      <c r="J43" s="89"/>
    </row>
    <row r="44" spans="1:10" ht="12.75" customHeight="1">
      <c r="A44" s="98"/>
      <c r="B44" s="36" t="s">
        <v>129</v>
      </c>
      <c r="C44" s="37">
        <v>3</v>
      </c>
      <c r="D44" s="36">
        <f t="shared" si="1"/>
        <v>0</v>
      </c>
      <c r="E44" s="84"/>
      <c r="F44" s="98"/>
      <c r="G44" s="36" t="s">
        <v>42</v>
      </c>
      <c r="H44" s="37">
        <v>15</v>
      </c>
      <c r="I44" s="36">
        <f aca="true" t="shared" si="3" ref="I44:I64">F44*H44</f>
        <v>0</v>
      </c>
      <c r="J44" s="89"/>
    </row>
    <row r="45" spans="1:10" ht="12.75" customHeight="1">
      <c r="A45" s="98"/>
      <c r="B45" s="104"/>
      <c r="C45" s="101">
        <v>0</v>
      </c>
      <c r="D45" s="36">
        <f t="shared" si="1"/>
        <v>0</v>
      </c>
      <c r="E45" s="84"/>
      <c r="F45" s="98">
        <v>0</v>
      </c>
      <c r="G45" s="36" t="s">
        <v>43</v>
      </c>
      <c r="H45" s="37">
        <v>8</v>
      </c>
      <c r="I45" s="36">
        <f t="shared" si="3"/>
        <v>0</v>
      </c>
      <c r="J45" s="89"/>
    </row>
    <row r="46" spans="1:10" ht="12.75" customHeight="1">
      <c r="A46" s="98"/>
      <c r="B46" s="99"/>
      <c r="C46" s="99"/>
      <c r="D46" s="36">
        <f t="shared" si="1"/>
        <v>0</v>
      </c>
      <c r="E46" s="84"/>
      <c r="F46" s="98"/>
      <c r="G46" s="36" t="s">
        <v>45</v>
      </c>
      <c r="H46" s="37">
        <v>20</v>
      </c>
      <c r="I46" s="36">
        <f t="shared" si="3"/>
        <v>0</v>
      </c>
      <c r="J46" s="89"/>
    </row>
    <row r="47" spans="1:10" ht="12" customHeight="1">
      <c r="A47" s="98"/>
      <c r="B47" s="99"/>
      <c r="C47" s="99"/>
      <c r="D47" s="36">
        <f t="shared" si="1"/>
        <v>0</v>
      </c>
      <c r="E47" s="84"/>
      <c r="F47" s="98"/>
      <c r="G47" s="36" t="s">
        <v>46</v>
      </c>
      <c r="H47" s="37">
        <v>10</v>
      </c>
      <c r="I47" s="36">
        <f t="shared" si="3"/>
        <v>0</v>
      </c>
      <c r="J47" s="89"/>
    </row>
    <row r="48" spans="1:10" ht="12.75" customHeight="1">
      <c r="A48" s="98"/>
      <c r="B48" s="100" t="s">
        <v>116</v>
      </c>
      <c r="C48" s="101"/>
      <c r="D48" s="36">
        <f t="shared" si="1"/>
        <v>0</v>
      </c>
      <c r="E48" s="84"/>
      <c r="F48" s="98"/>
      <c r="G48" s="36" t="s">
        <v>48</v>
      </c>
      <c r="H48" s="37">
        <v>15</v>
      </c>
      <c r="I48" s="36">
        <f t="shared" si="3"/>
        <v>0</v>
      </c>
      <c r="J48" s="89"/>
    </row>
    <row r="49" spans="1:10" ht="12.75" customHeight="1">
      <c r="A49" s="98"/>
      <c r="B49" s="36" t="s">
        <v>174</v>
      </c>
      <c r="C49" s="38">
        <v>1</v>
      </c>
      <c r="D49" s="36">
        <f t="shared" si="1"/>
        <v>0</v>
      </c>
      <c r="E49" s="84"/>
      <c r="F49" s="98"/>
      <c r="G49" s="36" t="s">
        <v>49</v>
      </c>
      <c r="H49" s="37">
        <v>3</v>
      </c>
      <c r="I49" s="36">
        <f t="shared" si="3"/>
        <v>0</v>
      </c>
      <c r="J49" s="89"/>
    </row>
    <row r="50" spans="1:10" ht="12.75" customHeight="1">
      <c r="A50" s="98"/>
      <c r="B50" s="36" t="s">
        <v>173</v>
      </c>
      <c r="C50" s="38">
        <v>1.5</v>
      </c>
      <c r="D50" s="36">
        <f t="shared" si="1"/>
        <v>0</v>
      </c>
      <c r="E50" s="84"/>
      <c r="F50" s="98"/>
      <c r="G50" s="36" t="s">
        <v>50</v>
      </c>
      <c r="H50" s="37">
        <v>2</v>
      </c>
      <c r="I50" s="36">
        <f t="shared" si="3"/>
        <v>0</v>
      </c>
      <c r="J50" s="89"/>
    </row>
    <row r="51" spans="1:10" ht="12.75" customHeight="1">
      <c r="A51" s="98"/>
      <c r="B51" s="36" t="s">
        <v>55</v>
      </c>
      <c r="C51" s="37">
        <v>1</v>
      </c>
      <c r="D51" s="36">
        <f t="shared" si="1"/>
        <v>0</v>
      </c>
      <c r="E51" s="84"/>
      <c r="F51" s="98"/>
      <c r="G51" s="36" t="s">
        <v>51</v>
      </c>
      <c r="H51" s="37">
        <v>3</v>
      </c>
      <c r="I51" s="36">
        <f t="shared" si="3"/>
        <v>0</v>
      </c>
      <c r="J51" s="89"/>
    </row>
    <row r="52" spans="1:10" ht="12.75" customHeight="1">
      <c r="A52" s="98"/>
      <c r="B52" s="36" t="s">
        <v>57</v>
      </c>
      <c r="C52" s="37">
        <v>1.5</v>
      </c>
      <c r="D52" s="36">
        <f t="shared" si="1"/>
        <v>0</v>
      </c>
      <c r="E52" s="84"/>
      <c r="F52" s="98"/>
      <c r="G52" s="36" t="s">
        <v>52</v>
      </c>
      <c r="H52" s="37">
        <v>7</v>
      </c>
      <c r="I52" s="36">
        <f t="shared" si="3"/>
        <v>0</v>
      </c>
      <c r="J52" s="89"/>
    </row>
    <row r="53" spans="1:10" ht="12.75" customHeight="1">
      <c r="A53" s="35"/>
      <c r="B53" s="39" t="s">
        <v>134</v>
      </c>
      <c r="C53" s="40"/>
      <c r="D53" s="34"/>
      <c r="E53" s="84"/>
      <c r="F53" s="98"/>
      <c r="G53" s="36" t="s">
        <v>53</v>
      </c>
      <c r="H53" s="37">
        <v>6</v>
      </c>
      <c r="I53" s="36">
        <f t="shared" si="3"/>
        <v>0</v>
      </c>
      <c r="J53" s="89"/>
    </row>
    <row r="54" spans="1:10" ht="12.75" customHeight="1">
      <c r="A54" s="98"/>
      <c r="B54" s="36" t="s">
        <v>12</v>
      </c>
      <c r="C54" s="37">
        <v>2</v>
      </c>
      <c r="D54" s="36">
        <f aca="true" t="shared" si="4" ref="D54:D64">A54*C54</f>
        <v>0</v>
      </c>
      <c r="E54" s="84"/>
      <c r="F54" s="98"/>
      <c r="G54" s="36" t="s">
        <v>54</v>
      </c>
      <c r="H54" s="37">
        <v>3</v>
      </c>
      <c r="I54" s="36">
        <f t="shared" si="3"/>
        <v>0</v>
      </c>
      <c r="J54" s="89"/>
    </row>
    <row r="55" spans="1:10" ht="12.75" customHeight="1">
      <c r="A55" s="98"/>
      <c r="B55" s="36" t="s">
        <v>58</v>
      </c>
      <c r="C55" s="37">
        <v>3</v>
      </c>
      <c r="D55" s="36">
        <f t="shared" si="4"/>
        <v>0</v>
      </c>
      <c r="E55" s="84"/>
      <c r="F55" s="98"/>
      <c r="G55" s="36" t="s">
        <v>12</v>
      </c>
      <c r="H55" s="37">
        <v>2</v>
      </c>
      <c r="I55" s="36">
        <f t="shared" si="3"/>
        <v>0</v>
      </c>
      <c r="J55" s="89"/>
    </row>
    <row r="56" spans="1:10" ht="12.75" customHeight="1">
      <c r="A56" s="98"/>
      <c r="B56" s="36" t="s">
        <v>59</v>
      </c>
      <c r="C56" s="37">
        <v>2</v>
      </c>
      <c r="D56" s="36">
        <f t="shared" si="4"/>
        <v>0</v>
      </c>
      <c r="E56" s="84"/>
      <c r="F56" s="98"/>
      <c r="G56" s="36" t="s">
        <v>56</v>
      </c>
      <c r="H56" s="37">
        <v>1</v>
      </c>
      <c r="I56" s="36">
        <f t="shared" si="3"/>
        <v>0</v>
      </c>
      <c r="J56" s="89"/>
    </row>
    <row r="57" spans="1:10" ht="12.75" customHeight="1">
      <c r="A57" s="98"/>
      <c r="B57" s="36" t="s">
        <v>16</v>
      </c>
      <c r="C57" s="37">
        <v>5</v>
      </c>
      <c r="D57" s="36">
        <f t="shared" si="4"/>
        <v>0</v>
      </c>
      <c r="E57" s="84"/>
      <c r="F57" s="98"/>
      <c r="G57" s="36" t="s">
        <v>26</v>
      </c>
      <c r="H57" s="37">
        <v>2</v>
      </c>
      <c r="I57" s="36">
        <f t="shared" si="3"/>
        <v>0</v>
      </c>
      <c r="J57" s="89"/>
    </row>
    <row r="58" spans="1:10" ht="12.75" customHeight="1">
      <c r="A58" s="98"/>
      <c r="B58" s="36" t="s">
        <v>18</v>
      </c>
      <c r="C58" s="37">
        <v>6</v>
      </c>
      <c r="D58" s="36">
        <f t="shared" si="4"/>
        <v>0</v>
      </c>
      <c r="E58" s="84"/>
      <c r="F58" s="98"/>
      <c r="G58" s="99"/>
      <c r="H58" s="99"/>
      <c r="I58" s="36">
        <f t="shared" si="3"/>
        <v>0</v>
      </c>
      <c r="J58" s="89"/>
    </row>
    <row r="59" spans="1:10" ht="12.75" customHeight="1">
      <c r="A59" s="98"/>
      <c r="B59" s="36" t="s">
        <v>19</v>
      </c>
      <c r="C59" s="37">
        <v>8</v>
      </c>
      <c r="D59" s="36">
        <f t="shared" si="4"/>
        <v>0</v>
      </c>
      <c r="E59" s="84"/>
      <c r="F59" s="98"/>
      <c r="G59" s="102"/>
      <c r="H59" s="103"/>
      <c r="I59" s="36">
        <f t="shared" si="3"/>
        <v>0</v>
      </c>
      <c r="J59" s="89"/>
    </row>
    <row r="60" spans="1:10" ht="11.25" customHeight="1">
      <c r="A60" s="98"/>
      <c r="B60" s="36" t="s">
        <v>61</v>
      </c>
      <c r="C60" s="37">
        <v>12</v>
      </c>
      <c r="D60" s="36">
        <f t="shared" si="4"/>
        <v>0</v>
      </c>
      <c r="E60" s="84"/>
      <c r="F60" s="98"/>
      <c r="G60" s="102"/>
      <c r="H60" s="103"/>
      <c r="I60" s="36">
        <f t="shared" si="3"/>
        <v>0</v>
      </c>
      <c r="J60" s="89"/>
    </row>
    <row r="61" spans="1:10" ht="11.25" customHeight="1">
      <c r="A61" s="98"/>
      <c r="B61" s="36" t="s">
        <v>62</v>
      </c>
      <c r="C61" s="37">
        <v>10</v>
      </c>
      <c r="D61" s="36">
        <f t="shared" si="4"/>
        <v>0</v>
      </c>
      <c r="E61" s="84"/>
      <c r="F61" s="98"/>
      <c r="G61" s="104"/>
      <c r="H61" s="101"/>
      <c r="I61" s="36">
        <f t="shared" si="3"/>
        <v>0</v>
      </c>
      <c r="J61" s="89"/>
    </row>
    <row r="62" spans="1:10" ht="12.75" customHeight="1">
      <c r="A62" s="98"/>
      <c r="B62" s="36" t="s">
        <v>33</v>
      </c>
      <c r="C62" s="37">
        <v>12</v>
      </c>
      <c r="D62" s="36">
        <f t="shared" si="4"/>
        <v>0</v>
      </c>
      <c r="E62" s="84"/>
      <c r="F62" s="98"/>
      <c r="G62" s="36" t="s">
        <v>60</v>
      </c>
      <c r="H62" s="37">
        <v>6</v>
      </c>
      <c r="I62" s="36">
        <f t="shared" si="3"/>
        <v>0</v>
      </c>
      <c r="J62" s="89"/>
    </row>
    <row r="63" spans="1:10" ht="12.75" customHeight="1">
      <c r="A63" s="98"/>
      <c r="B63" s="36" t="s">
        <v>65</v>
      </c>
      <c r="C63" s="37">
        <v>4</v>
      </c>
      <c r="D63" s="36">
        <f t="shared" si="4"/>
        <v>0</v>
      </c>
      <c r="E63" s="84"/>
      <c r="F63" s="98"/>
      <c r="G63" s="36" t="s">
        <v>38</v>
      </c>
      <c r="H63" s="37">
        <v>1</v>
      </c>
      <c r="I63" s="36">
        <f t="shared" si="3"/>
        <v>0</v>
      </c>
      <c r="J63" s="89"/>
    </row>
    <row r="64" spans="1:10" ht="12.75" customHeight="1">
      <c r="A64" s="98"/>
      <c r="B64" s="36" t="s">
        <v>28</v>
      </c>
      <c r="C64" s="37">
        <v>3</v>
      </c>
      <c r="D64" s="36">
        <f t="shared" si="4"/>
        <v>0</v>
      </c>
      <c r="E64" s="84"/>
      <c r="F64" s="98"/>
      <c r="G64" s="36" t="s">
        <v>39</v>
      </c>
      <c r="H64" s="37">
        <v>1.5</v>
      </c>
      <c r="I64" s="36">
        <f t="shared" si="3"/>
        <v>0</v>
      </c>
      <c r="J64" s="89"/>
    </row>
    <row r="65" spans="1:10" ht="11.25" customHeight="1" thickBot="1">
      <c r="A65" s="41"/>
      <c r="B65" s="42" t="s">
        <v>171</v>
      </c>
      <c r="C65" s="43"/>
      <c r="D65" s="44">
        <f>SUM(D14:D64)</f>
        <v>0</v>
      </c>
      <c r="E65" s="86"/>
      <c r="F65" s="41"/>
      <c r="G65" s="42" t="s">
        <v>171</v>
      </c>
      <c r="H65" s="43"/>
      <c r="I65" s="44">
        <f>SUM(I13:I64)</f>
        <v>0</v>
      </c>
      <c r="J65" s="90"/>
    </row>
    <row r="66" spans="1:10" ht="27.75" customHeight="1">
      <c r="A66" s="7" t="s">
        <v>116</v>
      </c>
      <c r="E66" s="87"/>
      <c r="J66" s="87"/>
    </row>
    <row r="67" spans="1:10" ht="12.75">
      <c r="A67" s="6" t="s">
        <v>116</v>
      </c>
      <c r="E67" s="87"/>
      <c r="J67" s="87"/>
    </row>
    <row r="68" spans="1:10" ht="13.5" thickBot="1">
      <c r="A68" s="6" t="s">
        <v>127</v>
      </c>
      <c r="B68" s="6" t="str">
        <f>B5</f>
        <v> </v>
      </c>
      <c r="E68" s="87"/>
      <c r="G68" s="45" t="s">
        <v>124</v>
      </c>
      <c r="J68" s="87"/>
    </row>
    <row r="69" spans="1:10" ht="21.75" thickBot="1">
      <c r="A69" s="46" t="s">
        <v>0</v>
      </c>
      <c r="B69" s="47" t="s">
        <v>1</v>
      </c>
      <c r="C69" s="48" t="s">
        <v>2</v>
      </c>
      <c r="D69" s="48" t="s">
        <v>71</v>
      </c>
      <c r="E69" s="88"/>
      <c r="F69" s="46" t="s">
        <v>0</v>
      </c>
      <c r="G69" s="47" t="s">
        <v>1</v>
      </c>
      <c r="H69" s="48" t="s">
        <v>2</v>
      </c>
      <c r="I69" s="48" t="s">
        <v>71</v>
      </c>
      <c r="J69" s="88"/>
    </row>
    <row r="70" spans="1:10" ht="25.5">
      <c r="A70" s="31"/>
      <c r="B70" s="49" t="s">
        <v>72</v>
      </c>
      <c r="C70" s="40"/>
      <c r="D70" s="34"/>
      <c r="E70" s="84"/>
      <c r="F70" s="31"/>
      <c r="G70" s="39" t="s">
        <v>136</v>
      </c>
      <c r="H70" s="40"/>
      <c r="I70" s="34"/>
      <c r="J70" s="89"/>
    </row>
    <row r="71" spans="1:10" ht="19.5">
      <c r="A71" s="98"/>
      <c r="B71" s="50" t="s">
        <v>74</v>
      </c>
      <c r="C71" s="38">
        <v>15</v>
      </c>
      <c r="D71" s="36">
        <f aca="true" t="shared" si="5" ref="D71:D98">A71*C71</f>
        <v>0</v>
      </c>
      <c r="E71" s="84"/>
      <c r="F71" s="127"/>
      <c r="G71" s="36" t="s">
        <v>63</v>
      </c>
      <c r="H71" s="37">
        <v>7</v>
      </c>
      <c r="I71" s="36">
        <f aca="true" t="shared" si="6" ref="I71:I83">F71*H71</f>
        <v>0</v>
      </c>
      <c r="J71" s="89"/>
    </row>
    <row r="72" spans="1:10" ht="12.75">
      <c r="A72" s="98"/>
      <c r="B72" s="36" t="s">
        <v>76</v>
      </c>
      <c r="C72" s="38">
        <v>8</v>
      </c>
      <c r="D72" s="36">
        <f t="shared" si="5"/>
        <v>0</v>
      </c>
      <c r="E72" s="84"/>
      <c r="F72" s="98"/>
      <c r="G72" s="36" t="s">
        <v>64</v>
      </c>
      <c r="H72" s="51">
        <v>4</v>
      </c>
      <c r="I72" s="36">
        <f t="shared" si="6"/>
        <v>0</v>
      </c>
      <c r="J72" s="89"/>
    </row>
    <row r="73" spans="1:10" ht="12.75">
      <c r="A73" s="98"/>
      <c r="B73" s="36" t="s">
        <v>78</v>
      </c>
      <c r="C73" s="38">
        <v>10</v>
      </c>
      <c r="D73" s="36">
        <f t="shared" si="5"/>
        <v>0</v>
      </c>
      <c r="E73" s="84"/>
      <c r="F73" s="98"/>
      <c r="G73" s="36" t="s">
        <v>135</v>
      </c>
      <c r="H73" s="37">
        <v>12</v>
      </c>
      <c r="I73" s="36">
        <f t="shared" si="6"/>
        <v>0</v>
      </c>
      <c r="J73" s="89"/>
    </row>
    <row r="74" spans="1:10" ht="12.75">
      <c r="A74" s="98"/>
      <c r="B74" s="36" t="s">
        <v>80</v>
      </c>
      <c r="C74" s="38">
        <v>5</v>
      </c>
      <c r="D74" s="36">
        <f t="shared" si="5"/>
        <v>0</v>
      </c>
      <c r="E74" s="84"/>
      <c r="F74" s="98"/>
      <c r="G74" s="36" t="s">
        <v>12</v>
      </c>
      <c r="H74" s="37">
        <v>2</v>
      </c>
      <c r="I74" s="36">
        <f t="shared" si="6"/>
        <v>0</v>
      </c>
      <c r="J74" s="89"/>
    </row>
    <row r="75" spans="1:10" ht="22.5">
      <c r="A75" s="98"/>
      <c r="B75" s="36" t="s">
        <v>82</v>
      </c>
      <c r="C75" s="38">
        <v>16</v>
      </c>
      <c r="D75" s="36">
        <f t="shared" si="5"/>
        <v>0</v>
      </c>
      <c r="E75" s="84"/>
      <c r="F75" s="98"/>
      <c r="G75" s="36" t="s">
        <v>66</v>
      </c>
      <c r="H75" s="37">
        <v>2</v>
      </c>
      <c r="I75" s="36">
        <f t="shared" si="6"/>
        <v>0</v>
      </c>
      <c r="J75" s="89"/>
    </row>
    <row r="76" spans="1:10" ht="12.75">
      <c r="A76" s="98"/>
      <c r="B76" s="36" t="s">
        <v>49</v>
      </c>
      <c r="C76" s="38">
        <v>3</v>
      </c>
      <c r="D76" s="36">
        <f t="shared" si="5"/>
        <v>0</v>
      </c>
      <c r="E76" s="84"/>
      <c r="F76" s="98"/>
      <c r="G76" s="36" t="s">
        <v>68</v>
      </c>
      <c r="H76" s="37">
        <v>2</v>
      </c>
      <c r="I76" s="36">
        <f t="shared" si="6"/>
        <v>0</v>
      </c>
      <c r="J76" s="89"/>
    </row>
    <row r="77" spans="1:10" ht="12.75">
      <c r="A77" s="98"/>
      <c r="B77" s="36" t="s">
        <v>50</v>
      </c>
      <c r="C77" s="38">
        <v>2</v>
      </c>
      <c r="D77" s="36">
        <f t="shared" si="5"/>
        <v>0</v>
      </c>
      <c r="E77" s="84"/>
      <c r="F77" s="98"/>
      <c r="G77" s="36" t="s">
        <v>26</v>
      </c>
      <c r="H77" s="37">
        <v>2</v>
      </c>
      <c r="I77" s="36">
        <f t="shared" si="6"/>
        <v>0</v>
      </c>
      <c r="J77" s="89"/>
    </row>
    <row r="78" spans="1:10" ht="12.75">
      <c r="A78" s="98"/>
      <c r="B78" s="36" t="s">
        <v>52</v>
      </c>
      <c r="C78" s="38">
        <v>7</v>
      </c>
      <c r="D78" s="36">
        <f t="shared" si="5"/>
        <v>0</v>
      </c>
      <c r="E78" s="84"/>
      <c r="F78" s="98"/>
      <c r="G78" s="36" t="s">
        <v>41</v>
      </c>
      <c r="H78" s="37">
        <v>2</v>
      </c>
      <c r="I78" s="36">
        <f t="shared" si="6"/>
        <v>0</v>
      </c>
      <c r="J78" s="89"/>
    </row>
    <row r="79" spans="1:10" ht="12.75">
      <c r="A79" s="98"/>
      <c r="B79" s="36" t="s">
        <v>87</v>
      </c>
      <c r="C79" s="38">
        <v>7</v>
      </c>
      <c r="D79" s="36">
        <f t="shared" si="5"/>
        <v>0</v>
      </c>
      <c r="E79" s="84"/>
      <c r="F79" s="98"/>
      <c r="G79" s="104"/>
      <c r="H79" s="101">
        <v>0</v>
      </c>
      <c r="I79" s="36">
        <f t="shared" si="6"/>
        <v>0</v>
      </c>
      <c r="J79" s="89"/>
    </row>
    <row r="80" spans="1:10" ht="12.75">
      <c r="A80" s="98"/>
      <c r="B80" s="36" t="s">
        <v>89</v>
      </c>
      <c r="C80" s="38">
        <v>12</v>
      </c>
      <c r="D80" s="36">
        <f t="shared" si="5"/>
        <v>0</v>
      </c>
      <c r="E80" s="84"/>
      <c r="F80" s="98"/>
      <c r="G80" s="100"/>
      <c r="H80" s="101"/>
      <c r="I80" s="36">
        <f t="shared" si="6"/>
        <v>0</v>
      </c>
      <c r="J80" s="89"/>
    </row>
    <row r="81" spans="1:10" ht="12.75">
      <c r="A81" s="98"/>
      <c r="B81" s="36" t="s">
        <v>21</v>
      </c>
      <c r="C81" s="38">
        <v>5</v>
      </c>
      <c r="D81" s="36">
        <f t="shared" si="5"/>
        <v>0</v>
      </c>
      <c r="E81" s="84"/>
      <c r="F81" s="98"/>
      <c r="G81" s="100"/>
      <c r="H81" s="101">
        <v>0</v>
      </c>
      <c r="I81" s="36">
        <f t="shared" si="6"/>
        <v>0</v>
      </c>
      <c r="J81" s="89"/>
    </row>
    <row r="82" spans="1:10" ht="12.75">
      <c r="A82" s="98"/>
      <c r="B82" s="36" t="s">
        <v>23</v>
      </c>
      <c r="C82" s="38">
        <v>6</v>
      </c>
      <c r="D82" s="36">
        <f t="shared" si="5"/>
        <v>0</v>
      </c>
      <c r="E82" s="84"/>
      <c r="F82" s="98"/>
      <c r="G82" s="105"/>
      <c r="H82" s="101"/>
      <c r="I82" s="36">
        <f t="shared" si="6"/>
        <v>0</v>
      </c>
      <c r="J82" s="89"/>
    </row>
    <row r="83" spans="1:10" ht="12.75">
      <c r="A83" s="98"/>
      <c r="B83" s="36" t="s">
        <v>115</v>
      </c>
      <c r="C83" s="38">
        <v>8</v>
      </c>
      <c r="D83" s="36">
        <f t="shared" si="5"/>
        <v>0</v>
      </c>
      <c r="E83" s="84"/>
      <c r="F83" s="98"/>
      <c r="G83" s="125"/>
      <c r="H83" s="101"/>
      <c r="I83" s="36">
        <f t="shared" si="6"/>
        <v>0</v>
      </c>
      <c r="J83" s="89"/>
    </row>
    <row r="84" spans="1:10" ht="12.75">
      <c r="A84" s="98"/>
      <c r="B84" s="36" t="s">
        <v>94</v>
      </c>
      <c r="C84" s="38">
        <v>1</v>
      </c>
      <c r="D84" s="36">
        <f t="shared" si="5"/>
        <v>0</v>
      </c>
      <c r="E84" s="84"/>
      <c r="F84" s="98"/>
      <c r="G84" s="36" t="s">
        <v>69</v>
      </c>
      <c r="H84" s="37">
        <v>1</v>
      </c>
      <c r="I84" s="36">
        <f>F84*H84</f>
        <v>0</v>
      </c>
      <c r="J84" s="89"/>
    </row>
    <row r="85" spans="1:10" ht="12.75">
      <c r="A85" s="98"/>
      <c r="B85" s="36" t="s">
        <v>12</v>
      </c>
      <c r="C85" s="38">
        <v>2</v>
      </c>
      <c r="D85" s="36">
        <f t="shared" si="5"/>
        <v>0</v>
      </c>
      <c r="E85" s="84"/>
      <c r="F85" s="126"/>
      <c r="G85" s="36" t="s">
        <v>39</v>
      </c>
      <c r="H85" s="37">
        <v>1.5</v>
      </c>
      <c r="I85" s="36">
        <f>F85*H85</f>
        <v>0</v>
      </c>
      <c r="J85" s="89"/>
    </row>
    <row r="86" spans="1:10" ht="12.75">
      <c r="A86" s="98"/>
      <c r="B86" s="36" t="s">
        <v>28</v>
      </c>
      <c r="C86" s="38">
        <v>3</v>
      </c>
      <c r="D86" s="36">
        <f t="shared" si="5"/>
        <v>0</v>
      </c>
      <c r="E86" s="84"/>
      <c r="F86" s="31"/>
      <c r="G86" s="39" t="s">
        <v>73</v>
      </c>
      <c r="H86" s="40"/>
      <c r="I86" s="34"/>
      <c r="J86" s="89"/>
    </row>
    <row r="87" spans="1:10" ht="12.75">
      <c r="A87" s="98"/>
      <c r="B87" s="36" t="s">
        <v>67</v>
      </c>
      <c r="C87" s="38">
        <v>1</v>
      </c>
      <c r="D87" s="36">
        <f t="shared" si="5"/>
        <v>0</v>
      </c>
      <c r="E87" s="84"/>
      <c r="F87" s="98"/>
      <c r="G87" s="36" t="s">
        <v>75</v>
      </c>
      <c r="H87" s="38">
        <v>5</v>
      </c>
      <c r="I87" s="36">
        <f aca="true" t="shared" si="7" ref="I87:I125">F87*H87</f>
        <v>0</v>
      </c>
      <c r="J87" s="89"/>
    </row>
    <row r="88" spans="1:10" ht="12.75">
      <c r="A88" s="98"/>
      <c r="B88" s="50" t="s">
        <v>99</v>
      </c>
      <c r="C88" s="38">
        <v>8</v>
      </c>
      <c r="D88" s="36">
        <f t="shared" si="5"/>
        <v>0</v>
      </c>
      <c r="E88" s="84"/>
      <c r="F88" s="98"/>
      <c r="G88" s="36" t="s">
        <v>77</v>
      </c>
      <c r="H88" s="38">
        <v>3</v>
      </c>
      <c r="I88" s="36">
        <f t="shared" si="7"/>
        <v>0</v>
      </c>
      <c r="J88" s="89"/>
    </row>
    <row r="89" spans="1:10" ht="19.5">
      <c r="A89" s="98"/>
      <c r="B89" s="50" t="s">
        <v>101</v>
      </c>
      <c r="C89" s="38">
        <v>10</v>
      </c>
      <c r="D89" s="36">
        <f t="shared" si="5"/>
        <v>0</v>
      </c>
      <c r="E89" s="84"/>
      <c r="F89" s="98"/>
      <c r="G89" s="36" t="s">
        <v>79</v>
      </c>
      <c r="H89" s="38">
        <v>1</v>
      </c>
      <c r="I89" s="36">
        <f t="shared" si="7"/>
        <v>0</v>
      </c>
      <c r="J89" s="89"/>
    </row>
    <row r="90" spans="1:10" ht="12.75">
      <c r="A90" s="98"/>
      <c r="B90" s="36" t="s">
        <v>4</v>
      </c>
      <c r="C90" s="37">
        <v>4</v>
      </c>
      <c r="D90" s="36">
        <f t="shared" si="5"/>
        <v>0</v>
      </c>
      <c r="E90" s="84"/>
      <c r="F90" s="98"/>
      <c r="G90" s="36" t="s">
        <v>81</v>
      </c>
      <c r="H90" s="38">
        <v>1</v>
      </c>
      <c r="I90" s="36">
        <f t="shared" si="7"/>
        <v>0</v>
      </c>
      <c r="J90" s="89"/>
    </row>
    <row r="91" spans="1:10" ht="12.75">
      <c r="A91" s="98"/>
      <c r="B91" s="36" t="s">
        <v>26</v>
      </c>
      <c r="C91" s="38">
        <v>2</v>
      </c>
      <c r="D91" s="36">
        <f t="shared" si="5"/>
        <v>0</v>
      </c>
      <c r="E91" s="84"/>
      <c r="F91" s="98"/>
      <c r="G91" s="36" t="s">
        <v>83</v>
      </c>
      <c r="H91" s="38">
        <v>1</v>
      </c>
      <c r="I91" s="36">
        <f t="shared" si="7"/>
        <v>0</v>
      </c>
      <c r="J91" s="89"/>
    </row>
    <row r="92" spans="1:10" ht="12.75">
      <c r="A92" s="98"/>
      <c r="B92" s="105"/>
      <c r="C92" s="101"/>
      <c r="D92" s="36">
        <f t="shared" si="5"/>
        <v>0</v>
      </c>
      <c r="E92" s="84"/>
      <c r="F92" s="98"/>
      <c r="G92" s="36" t="s">
        <v>84</v>
      </c>
      <c r="H92" s="38">
        <v>1</v>
      </c>
      <c r="I92" s="36">
        <f t="shared" si="7"/>
        <v>0</v>
      </c>
      <c r="J92" s="89"/>
    </row>
    <row r="93" spans="1:10" ht="12.75">
      <c r="A93" s="98"/>
      <c r="B93" s="104"/>
      <c r="C93" s="101"/>
      <c r="D93" s="36">
        <f t="shared" si="5"/>
        <v>0</v>
      </c>
      <c r="E93" s="84"/>
      <c r="F93" s="98"/>
      <c r="G93" s="36" t="s">
        <v>85</v>
      </c>
      <c r="H93" s="38">
        <v>2</v>
      </c>
      <c r="I93" s="36">
        <f t="shared" si="7"/>
        <v>0</v>
      </c>
      <c r="J93" s="89"/>
    </row>
    <row r="94" spans="1:10" ht="12.75">
      <c r="A94" s="98"/>
      <c r="B94" s="104"/>
      <c r="C94" s="101"/>
      <c r="D94" s="36">
        <f t="shared" si="5"/>
        <v>0</v>
      </c>
      <c r="E94" s="84"/>
      <c r="F94" s="98"/>
      <c r="G94" s="52" t="s">
        <v>131</v>
      </c>
      <c r="H94" s="53">
        <v>6</v>
      </c>
      <c r="I94" s="36">
        <f t="shared" si="7"/>
        <v>0</v>
      </c>
      <c r="J94" s="89"/>
    </row>
    <row r="95" spans="1:10" ht="12.75">
      <c r="A95" s="98"/>
      <c r="B95" s="104"/>
      <c r="C95" s="101"/>
      <c r="D95" s="36">
        <f t="shared" si="5"/>
        <v>0</v>
      </c>
      <c r="E95" s="84"/>
      <c r="F95" s="98"/>
      <c r="G95" s="52" t="s">
        <v>132</v>
      </c>
      <c r="H95" s="53">
        <v>8</v>
      </c>
      <c r="I95" s="36">
        <f t="shared" si="7"/>
        <v>0</v>
      </c>
      <c r="J95" s="89"/>
    </row>
    <row r="96" spans="1:10" ht="12.75">
      <c r="A96" s="98"/>
      <c r="B96" s="36" t="s">
        <v>60</v>
      </c>
      <c r="C96" s="38">
        <v>6</v>
      </c>
      <c r="D96" s="36">
        <f t="shared" si="5"/>
        <v>0</v>
      </c>
      <c r="E96" s="84"/>
      <c r="F96" s="98"/>
      <c r="G96" s="36" t="s">
        <v>86</v>
      </c>
      <c r="H96" s="38">
        <v>5</v>
      </c>
      <c r="I96" s="36">
        <f t="shared" si="7"/>
        <v>0</v>
      </c>
      <c r="J96" s="89"/>
    </row>
    <row r="97" spans="1:10" ht="12.75">
      <c r="A97" s="98"/>
      <c r="B97" s="36" t="s">
        <v>38</v>
      </c>
      <c r="C97" s="38">
        <v>1</v>
      </c>
      <c r="D97" s="36">
        <f t="shared" si="5"/>
        <v>0</v>
      </c>
      <c r="E97" s="84"/>
      <c r="F97" s="98"/>
      <c r="G97" s="36" t="s">
        <v>88</v>
      </c>
      <c r="H97" s="38">
        <v>1</v>
      </c>
      <c r="I97" s="36">
        <f t="shared" si="7"/>
        <v>0</v>
      </c>
      <c r="J97" s="89"/>
    </row>
    <row r="98" spans="1:10" ht="12.75">
      <c r="A98" s="98"/>
      <c r="B98" s="36" t="s">
        <v>39</v>
      </c>
      <c r="C98" s="38">
        <v>1.5</v>
      </c>
      <c r="D98" s="36">
        <f t="shared" si="5"/>
        <v>0</v>
      </c>
      <c r="E98" s="84"/>
      <c r="F98" s="98"/>
      <c r="G98" s="36" t="s">
        <v>90</v>
      </c>
      <c r="H98" s="38">
        <v>5</v>
      </c>
      <c r="I98" s="36">
        <f t="shared" si="7"/>
        <v>0</v>
      </c>
      <c r="J98" s="89"/>
    </row>
    <row r="99" spans="1:10" ht="12.75">
      <c r="A99" s="31"/>
      <c r="B99" s="39" t="s">
        <v>104</v>
      </c>
      <c r="C99" s="40"/>
      <c r="D99" s="34"/>
      <c r="E99" s="84"/>
      <c r="F99" s="98"/>
      <c r="G99" s="36" t="s">
        <v>91</v>
      </c>
      <c r="H99" s="38">
        <v>4</v>
      </c>
      <c r="I99" s="36">
        <f t="shared" si="7"/>
        <v>0</v>
      </c>
      <c r="J99" s="89"/>
    </row>
    <row r="100" spans="1:10" ht="12.75">
      <c r="A100" s="98"/>
      <c r="B100" s="36" t="s">
        <v>27</v>
      </c>
      <c r="C100" s="38">
        <v>18</v>
      </c>
      <c r="D100" s="36">
        <f aca="true" t="shared" si="8" ref="D100:D125">A100*C100</f>
        <v>0</v>
      </c>
      <c r="E100" s="84"/>
      <c r="F100" s="98"/>
      <c r="G100" s="36" t="s">
        <v>92</v>
      </c>
      <c r="H100" s="38">
        <v>4</v>
      </c>
      <c r="I100" s="36">
        <f t="shared" si="7"/>
        <v>0</v>
      </c>
      <c r="J100" s="89"/>
    </row>
    <row r="101" spans="1:10" ht="12.75">
      <c r="A101" s="98"/>
      <c r="B101" s="36" t="s">
        <v>105</v>
      </c>
      <c r="C101" s="38">
        <v>4</v>
      </c>
      <c r="D101" s="36">
        <f t="shared" si="8"/>
        <v>0</v>
      </c>
      <c r="E101" s="84"/>
      <c r="F101" s="98"/>
      <c r="G101" s="36" t="s">
        <v>125</v>
      </c>
      <c r="H101" s="38">
        <v>10</v>
      </c>
      <c r="I101" s="36">
        <f t="shared" si="7"/>
        <v>0</v>
      </c>
      <c r="J101" s="89"/>
    </row>
    <row r="102" spans="1:10" ht="12.75">
      <c r="A102" s="98"/>
      <c r="B102" s="36" t="s">
        <v>106</v>
      </c>
      <c r="C102" s="38">
        <v>4</v>
      </c>
      <c r="D102" s="36">
        <f t="shared" si="8"/>
        <v>0</v>
      </c>
      <c r="E102" s="84"/>
      <c r="F102" s="98"/>
      <c r="G102" s="36" t="s">
        <v>93</v>
      </c>
      <c r="H102" s="38">
        <v>2</v>
      </c>
      <c r="I102" s="36">
        <f t="shared" si="7"/>
        <v>0</v>
      </c>
      <c r="J102" s="89"/>
    </row>
    <row r="103" spans="1:10" ht="12.75">
      <c r="A103" s="98"/>
      <c r="B103" s="36" t="s">
        <v>21</v>
      </c>
      <c r="C103" s="38">
        <v>5</v>
      </c>
      <c r="D103" s="36">
        <f t="shared" si="8"/>
        <v>0</v>
      </c>
      <c r="E103" s="84"/>
      <c r="F103" s="98"/>
      <c r="G103" s="36" t="s">
        <v>95</v>
      </c>
      <c r="H103" s="38">
        <v>1</v>
      </c>
      <c r="I103" s="36">
        <f t="shared" si="7"/>
        <v>0</v>
      </c>
      <c r="J103" s="89"/>
    </row>
    <row r="104" spans="1:10" ht="12.75">
      <c r="A104" s="98"/>
      <c r="B104" s="36" t="s">
        <v>23</v>
      </c>
      <c r="C104" s="38">
        <v>6</v>
      </c>
      <c r="D104" s="36">
        <f t="shared" si="8"/>
        <v>0</v>
      </c>
      <c r="E104" s="84"/>
      <c r="F104" s="98"/>
      <c r="G104" s="36" t="s">
        <v>96</v>
      </c>
      <c r="H104" s="38">
        <v>2</v>
      </c>
      <c r="I104" s="36">
        <f t="shared" si="7"/>
        <v>0</v>
      </c>
      <c r="J104" s="89"/>
    </row>
    <row r="105" spans="1:10" ht="12.75">
      <c r="A105" s="98"/>
      <c r="B105" s="36" t="s">
        <v>25</v>
      </c>
      <c r="C105" s="38">
        <v>8</v>
      </c>
      <c r="D105" s="36">
        <f t="shared" si="8"/>
        <v>0</v>
      </c>
      <c r="E105" s="84"/>
      <c r="F105" s="98"/>
      <c r="G105" s="36" t="s">
        <v>97</v>
      </c>
      <c r="H105" s="38">
        <v>2</v>
      </c>
      <c r="I105" s="36">
        <f t="shared" si="7"/>
        <v>0</v>
      </c>
      <c r="J105" s="89"/>
    </row>
    <row r="106" spans="1:10" ht="12.75">
      <c r="A106" s="98"/>
      <c r="B106" s="36" t="s">
        <v>12</v>
      </c>
      <c r="C106" s="38">
        <v>2</v>
      </c>
      <c r="D106" s="36">
        <f t="shared" si="8"/>
        <v>0</v>
      </c>
      <c r="E106" s="84"/>
      <c r="F106" s="98"/>
      <c r="G106" s="36" t="s">
        <v>98</v>
      </c>
      <c r="H106" s="54">
        <v>2</v>
      </c>
      <c r="I106" s="36">
        <f t="shared" si="7"/>
        <v>0</v>
      </c>
      <c r="J106" s="89"/>
    </row>
    <row r="107" spans="1:10" ht="12.75">
      <c r="A107" s="98"/>
      <c r="B107" s="36" t="s">
        <v>59</v>
      </c>
      <c r="C107" s="38">
        <v>2</v>
      </c>
      <c r="D107" s="36">
        <f t="shared" si="8"/>
        <v>0</v>
      </c>
      <c r="E107" s="84"/>
      <c r="F107" s="98"/>
      <c r="G107" s="36" t="s">
        <v>100</v>
      </c>
      <c r="H107" s="38">
        <v>2</v>
      </c>
      <c r="I107" s="36">
        <f t="shared" si="7"/>
        <v>0</v>
      </c>
      <c r="J107" s="89"/>
    </row>
    <row r="108" spans="1:10" ht="12.75">
      <c r="A108" s="98"/>
      <c r="B108" s="36" t="s">
        <v>107</v>
      </c>
      <c r="C108" s="38">
        <v>6</v>
      </c>
      <c r="D108" s="36">
        <f t="shared" si="8"/>
        <v>0</v>
      </c>
      <c r="E108" s="84"/>
      <c r="F108" s="98"/>
      <c r="G108" s="36" t="s">
        <v>102</v>
      </c>
      <c r="H108" s="38">
        <v>4</v>
      </c>
      <c r="I108" s="36">
        <f t="shared" si="7"/>
        <v>0</v>
      </c>
      <c r="J108" s="89"/>
    </row>
    <row r="109" spans="1:10" ht="22.5">
      <c r="A109" s="98"/>
      <c r="B109" s="52" t="s">
        <v>130</v>
      </c>
      <c r="C109" s="53">
        <v>10</v>
      </c>
      <c r="D109" s="36">
        <f t="shared" si="8"/>
        <v>0</v>
      </c>
      <c r="E109" s="84"/>
      <c r="F109" s="98"/>
      <c r="G109" s="36" t="s">
        <v>103</v>
      </c>
      <c r="H109" s="38">
        <v>15</v>
      </c>
      <c r="I109" s="36">
        <f t="shared" si="7"/>
        <v>0</v>
      </c>
      <c r="J109" s="89"/>
    </row>
    <row r="110" spans="1:10" ht="12.75">
      <c r="A110" s="98"/>
      <c r="B110" s="52" t="s">
        <v>108</v>
      </c>
      <c r="C110" s="53">
        <v>5</v>
      </c>
      <c r="D110" s="36">
        <f t="shared" si="8"/>
        <v>0</v>
      </c>
      <c r="E110" s="84"/>
      <c r="F110" s="98"/>
      <c r="G110" s="104"/>
      <c r="H110" s="101">
        <v>0</v>
      </c>
      <c r="I110" s="36">
        <f t="shared" si="7"/>
        <v>0</v>
      </c>
      <c r="J110" s="89"/>
    </row>
    <row r="111" spans="1:10" ht="12.75">
      <c r="A111" s="98"/>
      <c r="B111" s="36" t="s">
        <v>109</v>
      </c>
      <c r="C111" s="38">
        <v>5</v>
      </c>
      <c r="D111" s="36">
        <f t="shared" si="8"/>
        <v>0</v>
      </c>
      <c r="E111" s="84"/>
      <c r="F111" s="98"/>
      <c r="G111" s="104"/>
      <c r="H111" s="101"/>
      <c r="I111" s="36">
        <f t="shared" si="7"/>
        <v>0</v>
      </c>
      <c r="J111" s="89"/>
    </row>
    <row r="112" spans="1:10" ht="12.75">
      <c r="A112" s="98"/>
      <c r="B112" s="36" t="s">
        <v>110</v>
      </c>
      <c r="C112" s="38">
        <v>5</v>
      </c>
      <c r="D112" s="36">
        <f t="shared" si="8"/>
        <v>0</v>
      </c>
      <c r="E112" s="84"/>
      <c r="F112" s="98"/>
      <c r="G112" s="105"/>
      <c r="H112" s="101">
        <v>0</v>
      </c>
      <c r="I112" s="36">
        <f t="shared" si="7"/>
        <v>0</v>
      </c>
      <c r="J112" s="89"/>
    </row>
    <row r="113" spans="1:10" ht="12.75">
      <c r="A113" s="98"/>
      <c r="B113" s="36" t="s">
        <v>111</v>
      </c>
      <c r="C113" s="38">
        <v>5</v>
      </c>
      <c r="D113" s="36">
        <f t="shared" si="8"/>
        <v>0</v>
      </c>
      <c r="E113" s="84"/>
      <c r="F113" s="98"/>
      <c r="G113" s="105"/>
      <c r="H113" s="101"/>
      <c r="I113" s="36">
        <f t="shared" si="7"/>
        <v>0</v>
      </c>
      <c r="J113" s="89"/>
    </row>
    <row r="114" spans="1:10" ht="12.75">
      <c r="A114" s="98"/>
      <c r="B114" s="36" t="s">
        <v>112</v>
      </c>
      <c r="C114" s="38">
        <v>10</v>
      </c>
      <c r="D114" s="36">
        <f t="shared" si="8"/>
        <v>0</v>
      </c>
      <c r="E114" s="84"/>
      <c r="F114" s="98"/>
      <c r="G114" s="104"/>
      <c r="H114" s="101"/>
      <c r="I114" s="36">
        <f t="shared" si="7"/>
        <v>0</v>
      </c>
      <c r="J114" s="89"/>
    </row>
    <row r="115" spans="1:10" ht="12.75">
      <c r="A115" s="98"/>
      <c r="B115" s="36" t="s">
        <v>113</v>
      </c>
      <c r="C115" s="38">
        <v>1</v>
      </c>
      <c r="D115" s="36">
        <f t="shared" si="8"/>
        <v>0</v>
      </c>
      <c r="E115" s="84"/>
      <c r="F115" s="98"/>
      <c r="G115" s="104"/>
      <c r="H115" s="101"/>
      <c r="I115" s="36">
        <f t="shared" si="7"/>
        <v>0</v>
      </c>
      <c r="J115" s="89"/>
    </row>
    <row r="116" spans="1:10" ht="12.75">
      <c r="A116" s="98"/>
      <c r="B116" s="36" t="s">
        <v>26</v>
      </c>
      <c r="C116" s="38">
        <v>2</v>
      </c>
      <c r="D116" s="36">
        <f t="shared" si="8"/>
        <v>0</v>
      </c>
      <c r="E116" s="84"/>
      <c r="F116" s="98"/>
      <c r="G116" s="104"/>
      <c r="H116" s="101"/>
      <c r="I116" s="36">
        <f t="shared" si="7"/>
        <v>0</v>
      </c>
      <c r="J116" s="89"/>
    </row>
    <row r="117" spans="1:10" ht="12.75">
      <c r="A117" s="98"/>
      <c r="B117" s="106"/>
      <c r="C117" s="101"/>
      <c r="D117" s="36">
        <f t="shared" si="8"/>
        <v>0</v>
      </c>
      <c r="E117" s="84"/>
      <c r="F117" s="98"/>
      <c r="G117" s="104"/>
      <c r="H117" s="101"/>
      <c r="I117" s="36"/>
      <c r="J117" s="89"/>
    </row>
    <row r="118" spans="1:10" ht="12.75">
      <c r="A118" s="98"/>
      <c r="B118" s="106"/>
      <c r="C118" s="101"/>
      <c r="D118" s="36">
        <f t="shared" si="8"/>
        <v>0</v>
      </c>
      <c r="E118" s="84"/>
      <c r="F118" s="98"/>
      <c r="G118" s="104"/>
      <c r="H118" s="101"/>
      <c r="I118" s="36"/>
      <c r="J118" s="89"/>
    </row>
    <row r="119" spans="1:10" ht="12.75">
      <c r="A119" s="98"/>
      <c r="B119" s="106"/>
      <c r="C119" s="101"/>
      <c r="D119" s="36">
        <f t="shared" si="8"/>
        <v>0</v>
      </c>
      <c r="E119" s="84"/>
      <c r="F119" s="98"/>
      <c r="G119" s="104"/>
      <c r="H119" s="101"/>
      <c r="I119" s="36"/>
      <c r="J119" s="89"/>
    </row>
    <row r="120" spans="1:10" ht="12.75">
      <c r="A120" s="98"/>
      <c r="B120" s="106"/>
      <c r="C120" s="101"/>
      <c r="D120" s="36">
        <f t="shared" si="8"/>
        <v>0</v>
      </c>
      <c r="E120" s="84"/>
      <c r="F120" s="98"/>
      <c r="G120" s="104"/>
      <c r="H120" s="101"/>
      <c r="I120" s="36"/>
      <c r="J120" s="89"/>
    </row>
    <row r="121" spans="1:10" ht="12.75">
      <c r="A121" s="98"/>
      <c r="B121" s="100"/>
      <c r="C121" s="101"/>
      <c r="D121" s="36">
        <f t="shared" si="8"/>
        <v>0</v>
      </c>
      <c r="E121" s="84"/>
      <c r="F121" s="98"/>
      <c r="G121" s="104"/>
      <c r="H121" s="101"/>
      <c r="I121" s="36">
        <f t="shared" si="7"/>
        <v>0</v>
      </c>
      <c r="J121" s="89"/>
    </row>
    <row r="122" spans="1:10" ht="12.75">
      <c r="A122" s="98"/>
      <c r="B122" s="36" t="s">
        <v>174</v>
      </c>
      <c r="C122" s="38">
        <v>1</v>
      </c>
      <c r="D122" s="36">
        <f t="shared" si="8"/>
        <v>0</v>
      </c>
      <c r="E122" s="84"/>
      <c r="F122" s="98"/>
      <c r="G122" s="36" t="s">
        <v>174</v>
      </c>
      <c r="H122" s="38">
        <v>1</v>
      </c>
      <c r="I122" s="36">
        <f t="shared" si="7"/>
        <v>0</v>
      </c>
      <c r="J122" s="89"/>
    </row>
    <row r="123" spans="1:10" ht="12.75" customHeight="1">
      <c r="A123" s="98"/>
      <c r="B123" s="36" t="s">
        <v>173</v>
      </c>
      <c r="C123" s="38">
        <v>1.5</v>
      </c>
      <c r="D123" s="36">
        <f t="shared" si="8"/>
        <v>0</v>
      </c>
      <c r="E123" s="84"/>
      <c r="F123" s="98"/>
      <c r="G123" s="36" t="s">
        <v>173</v>
      </c>
      <c r="H123" s="38">
        <v>1.5</v>
      </c>
      <c r="I123" s="36">
        <f t="shared" si="7"/>
        <v>0</v>
      </c>
      <c r="J123" s="89"/>
    </row>
    <row r="124" spans="1:10" ht="12.75">
      <c r="A124" s="98"/>
      <c r="B124" s="36" t="s">
        <v>38</v>
      </c>
      <c r="C124" s="38">
        <v>1</v>
      </c>
      <c r="D124" s="36">
        <f t="shared" si="8"/>
        <v>0</v>
      </c>
      <c r="E124" s="84"/>
      <c r="F124" s="98"/>
      <c r="G124" s="36" t="s">
        <v>38</v>
      </c>
      <c r="H124" s="38">
        <v>1</v>
      </c>
      <c r="I124" s="36">
        <f t="shared" si="7"/>
        <v>0</v>
      </c>
      <c r="J124" s="89"/>
    </row>
    <row r="125" spans="1:17" ht="12.75">
      <c r="A125" s="98"/>
      <c r="B125" s="36" t="s">
        <v>39</v>
      </c>
      <c r="C125" s="38">
        <v>1.5</v>
      </c>
      <c r="D125" s="36">
        <f t="shared" si="8"/>
        <v>0</v>
      </c>
      <c r="E125" s="84"/>
      <c r="F125" s="98"/>
      <c r="G125" s="36" t="s">
        <v>39</v>
      </c>
      <c r="H125" s="38">
        <v>1.5</v>
      </c>
      <c r="I125" s="36">
        <f t="shared" si="7"/>
        <v>0</v>
      </c>
      <c r="J125" s="89"/>
      <c r="M125" s="143" t="s">
        <v>187</v>
      </c>
      <c r="O125" s="143" t="s">
        <v>180</v>
      </c>
      <c r="P125" s="143" t="s">
        <v>181</v>
      </c>
      <c r="Q125" s="143" t="s">
        <v>182</v>
      </c>
    </row>
    <row r="126" spans="1:18" ht="13.5" thickBot="1">
      <c r="A126" s="41"/>
      <c r="B126" s="42" t="s">
        <v>171</v>
      </c>
      <c r="C126" s="43"/>
      <c r="D126" s="44">
        <f>SUM(D71:D125)</f>
        <v>0</v>
      </c>
      <c r="E126" s="86"/>
      <c r="F126" s="41"/>
      <c r="G126" s="42" t="s">
        <v>245</v>
      </c>
      <c r="H126" s="43"/>
      <c r="I126" s="44">
        <f>SUM(I70:I125)</f>
        <v>0</v>
      </c>
      <c r="J126" s="90"/>
      <c r="L126" s="143" t="s">
        <v>175</v>
      </c>
      <c r="M126" s="143" t="s">
        <v>176</v>
      </c>
      <c r="N126" s="143">
        <f>F18+F42+A52+F64+F85+A98+A125+F125</f>
        <v>0</v>
      </c>
      <c r="O126" s="144">
        <f>N126/P126</f>
        <v>0</v>
      </c>
      <c r="P126" s="143">
        <v>8</v>
      </c>
      <c r="Q126" s="144">
        <f>SUM(O126:O129)</f>
        <v>0</v>
      </c>
      <c r="R126" s="143" t="s">
        <v>248</v>
      </c>
    </row>
    <row r="127" spans="1:17" ht="12.75">
      <c r="A127" s="6" t="s">
        <v>117</v>
      </c>
      <c r="D127" s="6" t="s">
        <v>126</v>
      </c>
      <c r="H127" s="6" t="s">
        <v>2</v>
      </c>
      <c r="I127" s="6">
        <f>D65+I65+D126+I126</f>
        <v>0</v>
      </c>
      <c r="M127" s="143" t="s">
        <v>177</v>
      </c>
      <c r="N127" s="143">
        <f>F17+F41+A51+F63+F84+A97+F124+A124</f>
        <v>0</v>
      </c>
      <c r="O127" s="144">
        <f>N127/P127</f>
        <v>0</v>
      </c>
      <c r="P127" s="143">
        <v>10</v>
      </c>
      <c r="Q127" s="144">
        <v>0</v>
      </c>
    </row>
    <row r="128" spans="1:18" ht="12.75">
      <c r="A128" s="6" t="s">
        <v>118</v>
      </c>
      <c r="D128" s="55" t="s">
        <v>252</v>
      </c>
      <c r="F128" s="55"/>
      <c r="G128" s="45" t="s">
        <v>121</v>
      </c>
      <c r="I128" s="6">
        <f>(D65+I65+D126+I126)/10</f>
        <v>0</v>
      </c>
      <c r="J128" s="6" t="s">
        <v>146</v>
      </c>
      <c r="M128" s="143" t="s">
        <v>178</v>
      </c>
      <c r="N128" s="143">
        <f>F16+A50+A123+F123</f>
        <v>0</v>
      </c>
      <c r="O128" s="144">
        <f>N128/P128</f>
        <v>0</v>
      </c>
      <c r="P128" s="143">
        <v>3</v>
      </c>
      <c r="Q128" s="144">
        <f>SUM(O128:O131)</f>
        <v>0</v>
      </c>
      <c r="R128" s="143" t="s">
        <v>249</v>
      </c>
    </row>
    <row r="129" spans="4:17" ht="12.75">
      <c r="D129" s="6" t="s">
        <v>247</v>
      </c>
      <c r="H129" s="6" t="s">
        <v>116</v>
      </c>
      <c r="M129" s="143" t="s">
        <v>179</v>
      </c>
      <c r="N129" s="143">
        <f>F15+A49+A122+F122</f>
        <v>0</v>
      </c>
      <c r="O129" s="144">
        <f>N129/P129</f>
        <v>0</v>
      </c>
      <c r="P129" s="143">
        <v>4</v>
      </c>
      <c r="Q129" s="144">
        <v>0</v>
      </c>
    </row>
    <row r="130" ht="12.75">
      <c r="Q130" s="144"/>
    </row>
    <row r="131" spans="1:17" ht="12.75">
      <c r="A131" s="56" t="s">
        <v>119</v>
      </c>
      <c r="B131" s="56" t="s">
        <v>122</v>
      </c>
      <c r="D131" s="56" t="s">
        <v>120</v>
      </c>
      <c r="E131" s="56"/>
      <c r="F131" s="56"/>
      <c r="G131" s="56"/>
      <c r="M131" s="143" t="s">
        <v>188</v>
      </c>
      <c r="O131" s="143" t="s">
        <v>189</v>
      </c>
      <c r="Q131" s="144" t="s">
        <v>182</v>
      </c>
    </row>
    <row r="132" spans="13:18" ht="12.75">
      <c r="M132" s="143" t="s">
        <v>176</v>
      </c>
      <c r="N132" s="143">
        <f>N126</f>
        <v>0</v>
      </c>
      <c r="O132" s="144">
        <f>N132/P132</f>
        <v>0</v>
      </c>
      <c r="P132" s="143">
        <v>10</v>
      </c>
      <c r="Q132" s="144">
        <f>SUM(O132:O135)</f>
        <v>0</v>
      </c>
      <c r="R132" s="143" t="s">
        <v>248</v>
      </c>
    </row>
    <row r="133" spans="8:17" ht="12.75">
      <c r="H133" s="6" t="s">
        <v>116</v>
      </c>
      <c r="M133" s="143" t="s">
        <v>177</v>
      </c>
      <c r="N133" s="143">
        <f>N127</f>
        <v>0</v>
      </c>
      <c r="O133" s="144">
        <f>N133/P133</f>
        <v>0</v>
      </c>
      <c r="P133" s="143">
        <v>12</v>
      </c>
      <c r="Q133" s="144">
        <v>0</v>
      </c>
    </row>
    <row r="134" spans="13:18" ht="12.75">
      <c r="M134" s="143" t="s">
        <v>178</v>
      </c>
      <c r="N134" s="143">
        <f>N128</f>
        <v>0</v>
      </c>
      <c r="O134" s="144">
        <f>N134/P134</f>
        <v>0</v>
      </c>
      <c r="P134" s="143">
        <v>5</v>
      </c>
      <c r="Q134" s="144">
        <f>SUM(O134:O137)</f>
        <v>0</v>
      </c>
      <c r="R134" s="143" t="s">
        <v>249</v>
      </c>
    </row>
    <row r="135" spans="13:17" ht="12.75">
      <c r="M135" s="143" t="s">
        <v>179</v>
      </c>
      <c r="N135" s="143">
        <f>N129</f>
        <v>0</v>
      </c>
      <c r="O135" s="144">
        <f>N135/P135</f>
        <v>0</v>
      </c>
      <c r="P135" s="143">
        <v>6</v>
      </c>
      <c r="Q135" s="144">
        <v>0</v>
      </c>
    </row>
    <row r="138" ht="12.75">
      <c r="O138" s="143" t="s">
        <v>116</v>
      </c>
    </row>
    <row r="139" spans="13:14" ht="12.75">
      <c r="M139" s="143" t="s">
        <v>176</v>
      </c>
      <c r="N139" s="143">
        <f>N126+N128</f>
        <v>0</v>
      </c>
    </row>
    <row r="140" spans="13:14" ht="12.75">
      <c r="M140" s="143" t="s">
        <v>177</v>
      </c>
      <c r="N140" s="143">
        <f>N127+N129</f>
        <v>0</v>
      </c>
    </row>
    <row r="141" spans="13:14" ht="12.75">
      <c r="M141" s="143" t="s">
        <v>250</v>
      </c>
      <c r="N141" s="143">
        <f>A96+F62</f>
        <v>0</v>
      </c>
    </row>
    <row r="142" spans="13:15" ht="12.75">
      <c r="M142" s="143" t="s">
        <v>254</v>
      </c>
      <c r="N142" s="143">
        <f>A38+F56+F78</f>
        <v>0</v>
      </c>
      <c r="O142" s="143">
        <f>N142*2</f>
        <v>0</v>
      </c>
    </row>
    <row r="143" spans="13:14" ht="12.75">
      <c r="M143" s="143" t="s">
        <v>255</v>
      </c>
      <c r="N143" s="143">
        <f>F14+A39+A40+F57+F77+A91+A116</f>
        <v>0</v>
      </c>
    </row>
    <row r="144" spans="13:14" ht="12.75">
      <c r="M144" s="143" t="s">
        <v>256</v>
      </c>
      <c r="N144" s="143">
        <f>(N128+N129)</f>
        <v>0</v>
      </c>
    </row>
  </sheetData>
  <sheetProtection/>
  <mergeCells count="3">
    <mergeCell ref="B5:D5"/>
    <mergeCell ref="B7:D7"/>
    <mergeCell ref="B9:D9"/>
  </mergeCells>
  <dataValidations count="2">
    <dataValidation type="decimal" allowBlank="1" showInputMessage="1" showErrorMessage="1" error="Bitte nur Zahlen eintragen!" sqref="A71:A125 A14:A64 F13:F64 F71:F125">
      <formula1>0</formula1>
      <formula2>1000</formula2>
    </dataValidation>
    <dataValidation type="whole" allowBlank="1" showInputMessage="1" showErrorMessage="1" error="Bitte nur ganze Zahlen eintragen!&#10;Diese Zahl sollte eine Schätzung von Ihnen sein!" sqref="H79:H83 C45:C48 H37:H40 H58:H61 H110:H121 C117:C121 C92:C95">
      <formula1>0</formula1>
      <formula2>100</formula2>
    </dataValidation>
  </dataValidations>
  <hyperlinks>
    <hyperlink ref="E7" location="Anlage!A1" display="Anlage!"/>
    <hyperlink ref="G3" location="Hilfe!A1" display="Hilfe!"/>
  </hyperlinks>
  <printOptions/>
  <pageMargins left="0.25" right="0.25" top="0.75" bottom="0.75" header="0.3" footer="0.3"/>
  <pageSetup horizontalDpi="180" verticalDpi="180" orientation="portrait" paperSize="9" scale="86" r:id="rId4"/>
  <rowBreaks count="2" manualBreakCount="2">
    <brk id="65" max="255" man="1"/>
    <brk id="132" max="255" man="1"/>
  </rowBreaks>
  <colBreaks count="1" manualBreakCount="1">
    <brk id="18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M56"/>
  <sheetViews>
    <sheetView zoomScale="125" zoomScaleNormal="125" workbookViewId="0" topLeftCell="A1">
      <selection activeCell="B7" sqref="B7:D7"/>
    </sheetView>
  </sheetViews>
  <sheetFormatPr defaultColWidth="11.421875" defaultRowHeight="12.75"/>
  <cols>
    <col min="1" max="1" width="12.421875" style="6" customWidth="1"/>
    <col min="2" max="16384" width="11.421875" style="6" customWidth="1"/>
  </cols>
  <sheetData>
    <row r="1" spans="1:8" ht="18">
      <c r="A1" s="161" t="s">
        <v>214</v>
      </c>
      <c r="B1" s="162"/>
      <c r="C1" s="162"/>
      <c r="D1" s="56"/>
      <c r="E1" s="57" t="s">
        <v>158</v>
      </c>
      <c r="F1" s="57" t="s">
        <v>252</v>
      </c>
      <c r="H1" s="58"/>
    </row>
    <row r="2" spans="1:8" ht="12.75">
      <c r="A2" s="59"/>
      <c r="B2" s="14"/>
      <c r="C2" s="14"/>
      <c r="D2" s="14"/>
      <c r="E2" s="14"/>
      <c r="F2" s="66" t="s">
        <v>247</v>
      </c>
      <c r="H2" s="60"/>
    </row>
    <row r="3" spans="1:8" ht="12.75">
      <c r="A3" s="61" t="s">
        <v>147</v>
      </c>
      <c r="B3" s="66" t="s">
        <v>116</v>
      </c>
      <c r="C3" s="66"/>
      <c r="D3" s="79" t="s">
        <v>205</v>
      </c>
      <c r="E3" s="80" t="s">
        <v>116</v>
      </c>
      <c r="F3" s="14"/>
      <c r="G3" s="14"/>
      <c r="H3" s="60"/>
    </row>
    <row r="4" spans="1:8" ht="12.75">
      <c r="A4" s="61" t="s">
        <v>148</v>
      </c>
      <c r="B4" s="14"/>
      <c r="C4" s="14"/>
      <c r="D4" s="14"/>
      <c r="E4" s="14"/>
      <c r="F4" s="14"/>
      <c r="G4" s="14"/>
      <c r="H4" s="60"/>
    </row>
    <row r="5" spans="2:8" ht="12.75">
      <c r="B5" s="163" t="s">
        <v>242</v>
      </c>
      <c r="C5" s="163"/>
      <c r="D5" s="141" t="s">
        <v>243</v>
      </c>
      <c r="E5" s="14"/>
      <c r="F5" s="14"/>
      <c r="G5" s="14"/>
      <c r="H5" s="60"/>
    </row>
    <row r="6" spans="1:8" ht="12.75">
      <c r="A6" s="62" t="s">
        <v>149</v>
      </c>
      <c r="B6" s="56"/>
      <c r="C6" s="56"/>
      <c r="D6" s="56"/>
      <c r="E6" s="56"/>
      <c r="F6" s="63"/>
      <c r="G6" s="63"/>
      <c r="H6" s="58"/>
    </row>
    <row r="7" spans="1:8" ht="12.75">
      <c r="A7" s="61" t="s">
        <v>150</v>
      </c>
      <c r="B7" s="152"/>
      <c r="C7" s="157"/>
      <c r="D7" s="156"/>
      <c r="E7" s="64" t="s">
        <v>152</v>
      </c>
      <c r="F7" s="152"/>
      <c r="G7" s="156"/>
      <c r="H7" s="81"/>
    </row>
    <row r="8" spans="1:8" ht="12.75">
      <c r="A8" s="65" t="s">
        <v>151</v>
      </c>
      <c r="B8" s="152" t="s">
        <v>116</v>
      </c>
      <c r="C8" s="157"/>
      <c r="D8" s="156"/>
      <c r="E8" s="66" t="s">
        <v>153</v>
      </c>
      <c r="F8" s="152"/>
      <c r="G8" s="156"/>
      <c r="H8" s="91"/>
    </row>
    <row r="9" spans="1:8" ht="12.75">
      <c r="A9" s="62" t="s">
        <v>154</v>
      </c>
      <c r="B9" s="57" t="s">
        <v>116</v>
      </c>
      <c r="C9" s="57"/>
      <c r="D9" s="57"/>
      <c r="E9" s="67" t="s">
        <v>145</v>
      </c>
      <c r="F9" s="57"/>
      <c r="G9" s="57"/>
      <c r="H9" s="82"/>
    </row>
    <row r="10" spans="1:8" ht="12.75">
      <c r="A10" s="61" t="s">
        <v>155</v>
      </c>
      <c r="B10" s="152"/>
      <c r="C10" s="157"/>
      <c r="D10" s="156"/>
      <c r="E10" s="66" t="s">
        <v>155</v>
      </c>
      <c r="F10" s="152"/>
      <c r="G10" s="157"/>
      <c r="H10" s="156"/>
    </row>
    <row r="11" spans="1:8" ht="12.75">
      <c r="A11" s="61" t="s">
        <v>156</v>
      </c>
      <c r="B11" s="152"/>
      <c r="C11" s="157"/>
      <c r="D11" s="156"/>
      <c r="E11" s="66" t="s">
        <v>157</v>
      </c>
      <c r="F11" s="152"/>
      <c r="G11" s="157"/>
      <c r="H11" s="156"/>
    </row>
    <row r="12" spans="1:8" ht="12.75">
      <c r="A12" s="61" t="s">
        <v>246</v>
      </c>
      <c r="B12" s="83"/>
      <c r="C12" s="66"/>
      <c r="D12" s="66"/>
      <c r="E12" s="66" t="s">
        <v>246</v>
      </c>
      <c r="F12" s="83"/>
      <c r="G12" s="66"/>
      <c r="H12" s="81"/>
    </row>
    <row r="13" spans="1:8" ht="12.75">
      <c r="A13" s="61" t="s">
        <v>231</v>
      </c>
      <c r="B13" s="152"/>
      <c r="C13" s="157"/>
      <c r="D13" s="156"/>
      <c r="E13" s="66" t="s">
        <v>231</v>
      </c>
      <c r="F13" s="152"/>
      <c r="G13" s="157"/>
      <c r="H13" s="156"/>
    </row>
    <row r="14" spans="1:8" ht="12.75">
      <c r="A14" s="65" t="s">
        <v>232</v>
      </c>
      <c r="B14" s="152"/>
      <c r="C14" s="157"/>
      <c r="D14" s="156"/>
      <c r="E14" s="68" t="s">
        <v>233</v>
      </c>
      <c r="F14" s="152"/>
      <c r="G14" s="157"/>
      <c r="H14" s="156"/>
    </row>
    <row r="15" spans="1:8" ht="12.75">
      <c r="A15" s="62" t="s">
        <v>159</v>
      </c>
      <c r="B15" s="56"/>
      <c r="C15" s="67" t="s">
        <v>160</v>
      </c>
      <c r="D15" s="67" t="s">
        <v>161</v>
      </c>
      <c r="E15" s="56"/>
      <c r="F15" s="56"/>
      <c r="G15" s="67" t="s">
        <v>160</v>
      </c>
      <c r="H15" s="69" t="s">
        <v>161</v>
      </c>
    </row>
    <row r="16" spans="1:8" ht="12.75">
      <c r="A16" s="70"/>
      <c r="B16" s="14"/>
      <c r="C16" s="71" t="s">
        <v>116</v>
      </c>
      <c r="D16" s="71"/>
      <c r="E16" s="14"/>
      <c r="F16" s="14"/>
      <c r="G16" s="71" t="s">
        <v>170</v>
      </c>
      <c r="H16" s="72" t="s">
        <v>164</v>
      </c>
    </row>
    <row r="17" spans="1:10" ht="12.75">
      <c r="A17" s="61" t="s">
        <v>162</v>
      </c>
      <c r="B17" s="14"/>
      <c r="C17" s="14"/>
      <c r="D17" s="14"/>
      <c r="E17" s="66" t="s">
        <v>234</v>
      </c>
      <c r="F17" s="14"/>
      <c r="G17" s="14"/>
      <c r="H17" s="60"/>
      <c r="J17" s="1"/>
    </row>
    <row r="18" spans="1:8" ht="12.75">
      <c r="A18" s="64" t="s">
        <v>230</v>
      </c>
      <c r="B18" s="136"/>
      <c r="C18" s="14"/>
      <c r="D18" s="14"/>
      <c r="E18" s="66" t="s">
        <v>165</v>
      </c>
      <c r="F18" s="14"/>
      <c r="G18" s="14"/>
      <c r="H18" s="60"/>
    </row>
    <row r="19" spans="1:8" ht="12.75">
      <c r="A19" s="65" t="s">
        <v>163</v>
      </c>
      <c r="B19" s="11"/>
      <c r="C19" s="11"/>
      <c r="D19" s="11"/>
      <c r="E19" s="68" t="s">
        <v>166</v>
      </c>
      <c r="F19" s="11"/>
      <c r="G19" s="11"/>
      <c r="H19" s="73"/>
    </row>
    <row r="20" spans="1:8" ht="12.75">
      <c r="A20" s="70" t="s">
        <v>167</v>
      </c>
      <c r="B20" s="71" t="s">
        <v>168</v>
      </c>
      <c r="C20" s="14"/>
      <c r="D20" s="66" t="s">
        <v>172</v>
      </c>
      <c r="E20" s="71" t="s">
        <v>185</v>
      </c>
      <c r="F20" s="14"/>
      <c r="G20" s="66" t="s">
        <v>172</v>
      </c>
      <c r="H20" s="81"/>
    </row>
    <row r="21" spans="1:8" ht="12.75">
      <c r="A21" s="59"/>
      <c r="B21" s="66" t="s">
        <v>169</v>
      </c>
      <c r="C21" s="14"/>
      <c r="D21" s="14"/>
      <c r="E21" s="66" t="s">
        <v>186</v>
      </c>
      <c r="F21" s="14"/>
      <c r="G21" s="14"/>
      <c r="H21" s="60"/>
    </row>
    <row r="22" spans="1:8" ht="12.75">
      <c r="A22" s="59"/>
      <c r="B22" s="66" t="s">
        <v>183</v>
      </c>
      <c r="C22" s="14"/>
      <c r="D22" s="92">
        <f>'U-Liste'!Q126</f>
        <v>0</v>
      </c>
      <c r="E22" s="66" t="s">
        <v>183</v>
      </c>
      <c r="F22" s="14"/>
      <c r="G22" s="92">
        <f>'U-Liste'!Q132</f>
        <v>0</v>
      </c>
      <c r="H22" s="60"/>
    </row>
    <row r="23" spans="1:13" ht="12.75">
      <c r="A23" s="93"/>
      <c r="B23" s="68" t="s">
        <v>184</v>
      </c>
      <c r="C23" s="11"/>
      <c r="D23" s="2">
        <f>'U-Liste'!Q128</f>
        <v>0</v>
      </c>
      <c r="E23" s="68" t="s">
        <v>184</v>
      </c>
      <c r="F23" s="11"/>
      <c r="G23" s="2">
        <f>'U-Liste'!Q134</f>
        <v>0</v>
      </c>
      <c r="H23" s="73"/>
      <c r="M23" s="74"/>
    </row>
    <row r="24" spans="1:8" ht="12.75">
      <c r="A24" s="70" t="s">
        <v>191</v>
      </c>
      <c r="B24" s="94"/>
      <c r="C24" s="14"/>
      <c r="D24" s="14"/>
      <c r="E24" s="14"/>
      <c r="F24" s="14"/>
      <c r="G24" s="14"/>
      <c r="H24" s="60"/>
    </row>
    <row r="25" spans="1:8" ht="12.75">
      <c r="A25" s="95" t="s">
        <v>192</v>
      </c>
      <c r="B25" s="65" t="s">
        <v>193</v>
      </c>
      <c r="C25" s="75"/>
      <c r="D25" s="65" t="s">
        <v>194</v>
      </c>
      <c r="E25" s="68"/>
      <c r="F25" s="68"/>
      <c r="G25" s="75"/>
      <c r="H25" s="75" t="s">
        <v>172</v>
      </c>
    </row>
    <row r="26" spans="1:8" ht="12.75">
      <c r="A26" s="76"/>
      <c r="B26" s="152"/>
      <c r="C26" s="156"/>
      <c r="D26" s="152"/>
      <c r="E26" s="157"/>
      <c r="F26" s="157"/>
      <c r="G26" s="156"/>
      <c r="H26" s="76"/>
    </row>
    <row r="27" spans="1:8" ht="12.75">
      <c r="A27" s="76"/>
      <c r="B27" s="152"/>
      <c r="C27" s="156"/>
      <c r="D27" s="152"/>
      <c r="E27" s="157"/>
      <c r="F27" s="157"/>
      <c r="G27" s="156"/>
      <c r="H27" s="76"/>
    </row>
    <row r="28" spans="1:8" ht="12.75">
      <c r="A28" s="76"/>
      <c r="B28" s="152"/>
      <c r="C28" s="156"/>
      <c r="D28" s="152"/>
      <c r="E28" s="157"/>
      <c r="F28" s="157"/>
      <c r="G28" s="156"/>
      <c r="H28" s="76"/>
    </row>
    <row r="29" spans="1:8" ht="12.75">
      <c r="A29" s="76"/>
      <c r="B29" s="152"/>
      <c r="C29" s="156"/>
      <c r="D29" s="152"/>
      <c r="E29" s="157"/>
      <c r="F29" s="157"/>
      <c r="G29" s="156"/>
      <c r="H29" s="76"/>
    </row>
    <row r="30" spans="1:8" ht="12.75">
      <c r="A30" s="76"/>
      <c r="B30" s="152"/>
      <c r="C30" s="156"/>
      <c r="D30" s="152"/>
      <c r="E30" s="157"/>
      <c r="F30" s="157"/>
      <c r="G30" s="156"/>
      <c r="H30" s="76"/>
    </row>
    <row r="31" spans="1:8" ht="12.75">
      <c r="A31" s="76"/>
      <c r="B31" s="152"/>
      <c r="C31" s="156"/>
      <c r="D31" s="152"/>
      <c r="E31" s="157"/>
      <c r="F31" s="157"/>
      <c r="G31" s="156"/>
      <c r="H31" s="76"/>
    </row>
    <row r="32" spans="1:8" ht="12.75">
      <c r="A32" s="76"/>
      <c r="B32" s="152"/>
      <c r="C32" s="156"/>
      <c r="D32" s="152"/>
      <c r="E32" s="157"/>
      <c r="F32" s="157"/>
      <c r="G32" s="156"/>
      <c r="H32" s="76"/>
    </row>
    <row r="33" spans="1:8" ht="12.75">
      <c r="A33" s="76"/>
      <c r="B33" s="152"/>
      <c r="C33" s="156"/>
      <c r="D33" s="152"/>
      <c r="E33" s="157"/>
      <c r="F33" s="157"/>
      <c r="G33" s="156"/>
      <c r="H33" s="76"/>
    </row>
    <row r="34" spans="1:8" ht="12.75">
      <c r="A34" s="76"/>
      <c r="B34" s="152"/>
      <c r="C34" s="156"/>
      <c r="D34" s="152"/>
      <c r="E34" s="157"/>
      <c r="F34" s="157"/>
      <c r="G34" s="156"/>
      <c r="H34" s="76"/>
    </row>
    <row r="35" spans="1:8" ht="12.75">
      <c r="A35" s="59"/>
      <c r="B35" s="14"/>
      <c r="C35" s="14"/>
      <c r="D35" s="14"/>
      <c r="E35" s="14"/>
      <c r="F35" s="14"/>
      <c r="G35" s="66" t="s">
        <v>195</v>
      </c>
      <c r="H35" s="3">
        <v>0</v>
      </c>
    </row>
    <row r="36" spans="1:8" ht="12.75">
      <c r="A36" s="61" t="s">
        <v>235</v>
      </c>
      <c r="B36" s="137"/>
      <c r="D36" s="139"/>
      <c r="E36" s="68"/>
      <c r="G36" s="138"/>
      <c r="H36" s="60"/>
    </row>
    <row r="37" spans="1:8" ht="12.75">
      <c r="A37" s="158"/>
      <c r="B37" s="159"/>
      <c r="C37" s="159"/>
      <c r="D37" s="159"/>
      <c r="E37" s="159"/>
      <c r="F37" s="159"/>
      <c r="G37" s="160"/>
      <c r="H37" s="73"/>
    </row>
    <row r="38" spans="1:8" ht="12.75">
      <c r="A38" s="70" t="s">
        <v>196</v>
      </c>
      <c r="B38" s="14"/>
      <c r="C38" s="14"/>
      <c r="D38" s="14"/>
      <c r="E38" s="14"/>
      <c r="F38" s="14"/>
      <c r="G38" s="14"/>
      <c r="H38" s="60"/>
    </row>
    <row r="39" spans="1:8" ht="12.75">
      <c r="A39" s="61" t="s">
        <v>236</v>
      </c>
      <c r="B39" s="66"/>
      <c r="C39" s="149"/>
      <c r="D39" s="150"/>
      <c r="E39" s="150"/>
      <c r="F39" s="150"/>
      <c r="G39" s="151"/>
      <c r="H39" s="60"/>
    </row>
    <row r="40" spans="1:8" ht="12.75">
      <c r="A40" s="61" t="s">
        <v>237</v>
      </c>
      <c r="B40" s="66"/>
      <c r="C40" s="149"/>
      <c r="D40" s="150"/>
      <c r="E40" s="150"/>
      <c r="F40" s="150"/>
      <c r="G40" s="151"/>
      <c r="H40" s="60"/>
    </row>
    <row r="41" spans="1:8" ht="12.75">
      <c r="A41" s="65" t="s">
        <v>238</v>
      </c>
      <c r="B41" s="68"/>
      <c r="C41" s="149"/>
      <c r="D41" s="150"/>
      <c r="E41" s="150"/>
      <c r="F41" s="150"/>
      <c r="G41" s="151"/>
      <c r="H41" s="73"/>
    </row>
    <row r="42" spans="1:8" s="55" customFormat="1" ht="11.25">
      <c r="A42" s="96" t="s">
        <v>197</v>
      </c>
      <c r="B42" s="5"/>
      <c r="C42" s="5" t="s">
        <v>198</v>
      </c>
      <c r="D42" s="5"/>
      <c r="E42" s="5">
        <f>'U-Liste'!I127</f>
        <v>0</v>
      </c>
      <c r="F42" s="5" t="s">
        <v>190</v>
      </c>
      <c r="G42" s="5">
        <f>'U-Liste'!I128</f>
        <v>0</v>
      </c>
      <c r="H42" s="97" t="s">
        <v>146</v>
      </c>
    </row>
    <row r="43" spans="1:8" ht="12.75">
      <c r="A43" s="70" t="s">
        <v>199</v>
      </c>
      <c r="B43" s="3" t="s">
        <v>200</v>
      </c>
      <c r="C43" s="3" t="s">
        <v>201</v>
      </c>
      <c r="D43" s="3" t="s">
        <v>60</v>
      </c>
      <c r="E43" s="3" t="s">
        <v>202</v>
      </c>
      <c r="F43" s="3" t="s">
        <v>203</v>
      </c>
      <c r="G43" s="3" t="s">
        <v>204</v>
      </c>
      <c r="H43" s="60"/>
    </row>
    <row r="44" spans="1:8" ht="12.75">
      <c r="A44" s="59"/>
      <c r="B44" s="3">
        <f>'U-Liste'!N139</f>
        <v>0</v>
      </c>
      <c r="C44" s="3">
        <f>'U-Liste'!N140</f>
        <v>0</v>
      </c>
      <c r="D44" s="3">
        <f>'U-Liste'!N141</f>
        <v>0</v>
      </c>
      <c r="E44" s="3">
        <f>'U-Liste'!N143</f>
        <v>0</v>
      </c>
      <c r="F44" s="3">
        <f>'U-Liste'!O142</f>
        <v>0</v>
      </c>
      <c r="G44" s="3">
        <f>'U-Liste'!N144</f>
        <v>0</v>
      </c>
      <c r="H44" s="60"/>
    </row>
    <row r="45" spans="1:8" ht="12.75">
      <c r="A45" s="59"/>
      <c r="B45" s="3"/>
      <c r="C45" s="3"/>
      <c r="D45" s="3"/>
      <c r="E45" s="3"/>
      <c r="F45" s="4"/>
      <c r="G45" s="4"/>
      <c r="H45" s="60"/>
    </row>
    <row r="46" spans="1:8" ht="12.75">
      <c r="A46" s="93"/>
      <c r="B46" s="3"/>
      <c r="C46" s="3"/>
      <c r="D46" s="3"/>
      <c r="E46" s="3"/>
      <c r="F46" s="3"/>
      <c r="G46" s="3"/>
      <c r="H46" s="73"/>
    </row>
    <row r="47" spans="1:8" ht="12.75">
      <c r="A47" s="70" t="s">
        <v>239</v>
      </c>
      <c r="B47" s="66" t="s">
        <v>205</v>
      </c>
      <c r="C47" s="66" t="s">
        <v>206</v>
      </c>
      <c r="D47" s="14"/>
      <c r="E47" s="14"/>
      <c r="F47" s="66" t="s">
        <v>205</v>
      </c>
      <c r="G47" s="66" t="s">
        <v>206</v>
      </c>
      <c r="H47" s="60"/>
    </row>
    <row r="48" spans="1:8" ht="12.75">
      <c r="A48" s="61" t="s">
        <v>207</v>
      </c>
      <c r="B48" s="77"/>
      <c r="C48" s="152"/>
      <c r="D48" s="156"/>
      <c r="E48" s="66" t="s">
        <v>210</v>
      </c>
      <c r="F48" s="78"/>
      <c r="G48" s="149"/>
      <c r="H48" s="151"/>
    </row>
    <row r="49" spans="1:8" ht="12.75">
      <c r="A49" s="61" t="s">
        <v>208</v>
      </c>
      <c r="B49" s="77"/>
      <c r="C49" s="152"/>
      <c r="D49" s="156"/>
      <c r="E49" s="66" t="s">
        <v>211</v>
      </c>
      <c r="F49" s="78"/>
      <c r="G49" s="149"/>
      <c r="H49" s="151"/>
    </row>
    <row r="50" spans="1:8" ht="12.75">
      <c r="A50" s="61" t="s">
        <v>209</v>
      </c>
      <c r="B50" s="77"/>
      <c r="C50" s="152"/>
      <c r="D50" s="156"/>
      <c r="E50" s="66" t="s">
        <v>212</v>
      </c>
      <c r="F50" s="78"/>
      <c r="G50" s="149"/>
      <c r="H50" s="151"/>
    </row>
    <row r="51" spans="1:8" ht="12.75">
      <c r="A51" s="65" t="s">
        <v>212</v>
      </c>
      <c r="B51" s="77"/>
      <c r="C51" s="152"/>
      <c r="D51" s="153"/>
      <c r="E51" s="68" t="s">
        <v>213</v>
      </c>
      <c r="F51" s="78"/>
      <c r="G51" s="149"/>
      <c r="H51" s="151"/>
    </row>
    <row r="52" spans="1:8" ht="12.75">
      <c r="A52" s="14"/>
      <c r="B52" s="14"/>
      <c r="C52" s="14"/>
      <c r="D52" s="14"/>
      <c r="E52" s="14"/>
      <c r="F52" s="14"/>
      <c r="G52" s="71" t="s">
        <v>261</v>
      </c>
      <c r="H52" s="58"/>
    </row>
    <row r="53" spans="1:8" s="55" customFormat="1" ht="12.75">
      <c r="A53" s="66"/>
      <c r="B53" s="66"/>
      <c r="C53" s="66"/>
      <c r="D53" s="147" t="s">
        <v>257</v>
      </c>
      <c r="E53" s="66"/>
      <c r="F53" s="66"/>
      <c r="G53" s="14"/>
      <c r="H53" s="81"/>
    </row>
    <row r="54" spans="4:8" ht="15" customHeight="1">
      <c r="D54" s="147" t="s">
        <v>258</v>
      </c>
      <c r="E54" s="55"/>
      <c r="G54" s="14"/>
      <c r="H54" s="60"/>
    </row>
    <row r="55" spans="1:8" ht="15.75" customHeight="1">
      <c r="A55" s="59"/>
      <c r="B55" s="14"/>
      <c r="C55" s="14"/>
      <c r="D55" s="154" t="s">
        <v>259</v>
      </c>
      <c r="E55" s="154"/>
      <c r="F55" s="155"/>
      <c r="G55" s="148" t="s">
        <v>260</v>
      </c>
      <c r="H55" s="60"/>
    </row>
    <row r="56" spans="1:8" ht="3.75" customHeight="1">
      <c r="A56" s="93"/>
      <c r="B56" s="11"/>
      <c r="C56" s="11"/>
      <c r="D56" s="11"/>
      <c r="E56" s="11"/>
      <c r="F56" s="11"/>
      <c r="G56" s="11"/>
      <c r="H56" s="73"/>
    </row>
  </sheetData>
  <sheetProtection/>
  <mergeCells count="45">
    <mergeCell ref="A1:C1"/>
    <mergeCell ref="B5:C5"/>
    <mergeCell ref="B7:D7"/>
    <mergeCell ref="F7:G7"/>
    <mergeCell ref="B8:D8"/>
    <mergeCell ref="F8:G8"/>
    <mergeCell ref="B10:D10"/>
    <mergeCell ref="F10:H10"/>
    <mergeCell ref="B11:D11"/>
    <mergeCell ref="F11:H11"/>
    <mergeCell ref="B13:D13"/>
    <mergeCell ref="F13:H13"/>
    <mergeCell ref="B14:D14"/>
    <mergeCell ref="F14:H14"/>
    <mergeCell ref="B26:C26"/>
    <mergeCell ref="D26:G26"/>
    <mergeCell ref="B27:C27"/>
    <mergeCell ref="D27:G27"/>
    <mergeCell ref="D33:G33"/>
    <mergeCell ref="B28:C28"/>
    <mergeCell ref="D28:G28"/>
    <mergeCell ref="B29:C29"/>
    <mergeCell ref="D29:G29"/>
    <mergeCell ref="B30:C30"/>
    <mergeCell ref="D30:G30"/>
    <mergeCell ref="B34:C34"/>
    <mergeCell ref="D34:G34"/>
    <mergeCell ref="A37:G37"/>
    <mergeCell ref="C39:G39"/>
    <mergeCell ref="C40:G40"/>
    <mergeCell ref="B31:C31"/>
    <mergeCell ref="D31:G31"/>
    <mergeCell ref="B32:C32"/>
    <mergeCell ref="D32:G32"/>
    <mergeCell ref="B33:C33"/>
    <mergeCell ref="C41:G41"/>
    <mergeCell ref="C51:D51"/>
    <mergeCell ref="G51:H51"/>
    <mergeCell ref="D55:F55"/>
    <mergeCell ref="C48:D48"/>
    <mergeCell ref="G48:H48"/>
    <mergeCell ref="C49:D49"/>
    <mergeCell ref="G49:H49"/>
    <mergeCell ref="C50:D50"/>
    <mergeCell ref="G50:H50"/>
  </mergeCells>
  <hyperlinks>
    <hyperlink ref="D5" location="'U-Liste'!A1" display="U-Liste"/>
  </hyperlinks>
  <printOptions/>
  <pageMargins left="0.7" right="0.7" top="0.787401575" bottom="0.787401575" header="0.3" footer="0.3"/>
  <pageSetup horizontalDpi="600" verticalDpi="600" orientation="portrait" paperSize="9" scale="9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P57"/>
  <sheetViews>
    <sheetView tabSelected="1" zoomScale="80" zoomScaleNormal="80" zoomScalePageLayoutView="0" workbookViewId="0" topLeftCell="A1">
      <selection activeCell="E8" sqref="E8"/>
    </sheetView>
  </sheetViews>
  <sheetFormatPr defaultColWidth="11.421875" defaultRowHeight="12.75"/>
  <sheetData>
    <row r="1" spans="1:16" ht="15.75">
      <c r="A1" s="135" t="s">
        <v>215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2.7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2.75">
      <c r="A3" s="129"/>
      <c r="B3" s="129"/>
      <c r="C3" s="129"/>
      <c r="D3" s="129"/>
      <c r="E3" s="129"/>
      <c r="F3" s="129"/>
      <c r="G3" s="129"/>
      <c r="H3" s="129" t="s">
        <v>217</v>
      </c>
      <c r="I3" s="129"/>
      <c r="J3" s="129"/>
      <c r="K3" s="129"/>
      <c r="L3" s="129"/>
      <c r="M3" s="129"/>
      <c r="N3" s="129"/>
      <c r="O3" s="129"/>
      <c r="P3" s="129"/>
    </row>
    <row r="4" spans="1:16" ht="12.75">
      <c r="A4" s="129" t="s">
        <v>216</v>
      </c>
      <c r="B4" s="129"/>
      <c r="C4" s="129"/>
      <c r="D4" s="129"/>
      <c r="E4" s="129"/>
      <c r="F4" s="129"/>
      <c r="G4" s="129" t="s">
        <v>116</v>
      </c>
      <c r="H4" s="129" t="s">
        <v>228</v>
      </c>
      <c r="I4" s="129"/>
      <c r="J4" s="129"/>
      <c r="K4" s="129"/>
      <c r="L4" s="129"/>
      <c r="M4" s="129"/>
      <c r="N4" s="129"/>
      <c r="O4" s="129"/>
      <c r="P4" s="129"/>
    </row>
    <row r="5" spans="1:16" ht="12.75">
      <c r="A5" s="129"/>
      <c r="B5" s="129" t="s">
        <v>224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6" ht="12.7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3.5" thickBo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</row>
    <row r="8" spans="1:16" ht="15.75" thickBot="1">
      <c r="A8" s="129"/>
      <c r="B8" s="129"/>
      <c r="C8" s="130"/>
      <c r="D8" s="131"/>
      <c r="E8" s="131"/>
      <c r="F8" s="132" t="s">
        <v>70</v>
      </c>
      <c r="G8" s="133"/>
      <c r="H8" s="133"/>
      <c r="I8" s="131"/>
      <c r="J8" s="131" t="s">
        <v>124</v>
      </c>
      <c r="K8" s="133"/>
      <c r="L8" s="134"/>
      <c r="M8" s="129"/>
      <c r="N8" s="129"/>
      <c r="O8" s="129"/>
      <c r="P8" s="129"/>
    </row>
    <row r="9" spans="1:16" ht="13.5" thickBot="1">
      <c r="A9" s="129"/>
      <c r="B9" s="129"/>
      <c r="C9" s="107" t="s">
        <v>0</v>
      </c>
      <c r="D9" s="108" t="s">
        <v>1</v>
      </c>
      <c r="E9" s="108" t="s">
        <v>2</v>
      </c>
      <c r="F9" s="108" t="s">
        <v>3</v>
      </c>
      <c r="G9" s="109"/>
      <c r="H9" s="108" t="s">
        <v>0</v>
      </c>
      <c r="I9" s="108" t="s">
        <v>1</v>
      </c>
      <c r="J9" s="108" t="s">
        <v>2</v>
      </c>
      <c r="K9" s="108" t="s">
        <v>3</v>
      </c>
      <c r="L9" s="110"/>
      <c r="M9" s="129"/>
      <c r="N9" s="129"/>
      <c r="O9" s="129"/>
      <c r="P9" s="129"/>
    </row>
    <row r="10" spans="1:16" ht="12.75">
      <c r="A10" s="129"/>
      <c r="B10" s="129"/>
      <c r="C10" s="111"/>
      <c r="D10" s="112" t="s">
        <v>133</v>
      </c>
      <c r="E10" s="113"/>
      <c r="F10" s="114"/>
      <c r="G10" s="118"/>
      <c r="H10" s="119"/>
      <c r="I10" s="50" t="s">
        <v>67</v>
      </c>
      <c r="J10" s="115">
        <v>1</v>
      </c>
      <c r="K10" s="50">
        <v>0</v>
      </c>
      <c r="L10" s="120"/>
      <c r="M10" s="129"/>
      <c r="N10" s="129"/>
      <c r="O10" s="129"/>
      <c r="P10" s="129"/>
    </row>
    <row r="11" spans="1:16" ht="19.5">
      <c r="A11" s="129"/>
      <c r="B11" s="129"/>
      <c r="C11" s="119"/>
      <c r="D11" s="50" t="s">
        <v>4</v>
      </c>
      <c r="E11" s="115">
        <v>4</v>
      </c>
      <c r="F11" s="50">
        <v>0</v>
      </c>
      <c r="G11" s="118"/>
      <c r="H11" s="119"/>
      <c r="I11" s="50" t="s">
        <v>26</v>
      </c>
      <c r="J11" s="115">
        <v>2</v>
      </c>
      <c r="K11" s="50">
        <v>0</v>
      </c>
      <c r="L11" s="120"/>
      <c r="M11" s="129"/>
      <c r="N11" s="129"/>
      <c r="O11" s="129"/>
      <c r="P11" s="129"/>
    </row>
    <row r="12" spans="1:16" ht="29.25">
      <c r="A12" s="129"/>
      <c r="B12" s="129"/>
      <c r="C12" s="119"/>
      <c r="D12" s="50" t="s">
        <v>6</v>
      </c>
      <c r="E12" s="115">
        <v>4</v>
      </c>
      <c r="F12" s="50">
        <v>0</v>
      </c>
      <c r="G12" s="118"/>
      <c r="H12" s="119"/>
      <c r="I12" s="50" t="s">
        <v>174</v>
      </c>
      <c r="J12" s="116">
        <v>1</v>
      </c>
      <c r="K12" s="50">
        <v>0</v>
      </c>
      <c r="L12" s="120"/>
      <c r="M12" s="129"/>
      <c r="N12" s="129"/>
      <c r="O12" s="129"/>
      <c r="P12" s="129"/>
    </row>
    <row r="13" spans="1:16" ht="29.25">
      <c r="A13" s="129"/>
      <c r="B13" s="129"/>
      <c r="C13" s="119"/>
      <c r="D13" s="50" t="s">
        <v>8</v>
      </c>
      <c r="E13" s="115">
        <v>8</v>
      </c>
      <c r="F13" s="50">
        <v>0</v>
      </c>
      <c r="G13" s="118"/>
      <c r="H13" s="119"/>
      <c r="I13" s="50" t="s">
        <v>173</v>
      </c>
      <c r="J13" s="116">
        <v>1.5</v>
      </c>
      <c r="K13" s="50">
        <v>0</v>
      </c>
      <c r="L13" s="120"/>
      <c r="M13" s="129"/>
      <c r="N13" s="129"/>
      <c r="O13" s="129"/>
      <c r="P13" s="129"/>
    </row>
    <row r="14" spans="1:16" ht="19.5">
      <c r="A14" s="129"/>
      <c r="B14" s="129"/>
      <c r="C14" s="119"/>
      <c r="D14" s="50" t="s">
        <v>10</v>
      </c>
      <c r="E14" s="115">
        <v>4</v>
      </c>
      <c r="F14" s="50">
        <v>0</v>
      </c>
      <c r="G14" s="118"/>
      <c r="H14" s="119"/>
      <c r="I14" s="50" t="s">
        <v>38</v>
      </c>
      <c r="J14" s="115">
        <v>1</v>
      </c>
      <c r="K14" s="50">
        <v>0</v>
      </c>
      <c r="L14" s="120"/>
      <c r="M14" s="129"/>
      <c r="N14" s="129"/>
      <c r="O14" s="129"/>
      <c r="P14" s="129"/>
    </row>
    <row r="15" spans="1:16" ht="19.5">
      <c r="A15" s="129"/>
      <c r="B15" s="129"/>
      <c r="C15" s="119"/>
      <c r="D15" s="50" t="s">
        <v>12</v>
      </c>
      <c r="E15" s="115">
        <v>2</v>
      </c>
      <c r="F15" s="50">
        <v>0</v>
      </c>
      <c r="G15" s="118" t="s">
        <v>116</v>
      </c>
      <c r="H15" s="119"/>
      <c r="I15" s="50" t="s">
        <v>39</v>
      </c>
      <c r="J15" s="115">
        <v>1.5</v>
      </c>
      <c r="K15" s="50">
        <v>0</v>
      </c>
      <c r="L15" s="120"/>
      <c r="M15" s="129"/>
      <c r="N15" s="129"/>
      <c r="O15" s="129"/>
      <c r="P15" s="129"/>
    </row>
    <row r="16" spans="1:16" ht="19.5">
      <c r="A16" s="129"/>
      <c r="B16" s="129"/>
      <c r="C16" s="119"/>
      <c r="D16" s="50" t="s">
        <v>14</v>
      </c>
      <c r="E16" s="115">
        <v>3</v>
      </c>
      <c r="F16" s="50">
        <v>0</v>
      </c>
      <c r="G16" s="118"/>
      <c r="H16" s="111"/>
      <c r="I16" s="117" t="s">
        <v>5</v>
      </c>
      <c r="J16" s="116"/>
      <c r="K16" s="114"/>
      <c r="L16" s="120" t="s">
        <v>116</v>
      </c>
      <c r="M16" s="129"/>
      <c r="N16" s="129"/>
      <c r="O16" s="129"/>
      <c r="P16" s="129"/>
    </row>
    <row r="17" spans="1:16" ht="19.5">
      <c r="A17" s="129"/>
      <c r="B17" s="129"/>
      <c r="C17" s="119"/>
      <c r="D17" s="50" t="s">
        <v>16</v>
      </c>
      <c r="E17" s="115">
        <v>5</v>
      </c>
      <c r="F17" s="50">
        <v>0</v>
      </c>
      <c r="G17" s="118"/>
      <c r="H17" s="119"/>
      <c r="I17" s="50" t="s">
        <v>7</v>
      </c>
      <c r="J17" s="115">
        <v>12</v>
      </c>
      <c r="K17" s="50">
        <v>0</v>
      </c>
      <c r="L17" s="120"/>
      <c r="M17" s="129"/>
      <c r="N17" s="129"/>
      <c r="O17" s="129"/>
      <c r="P17" s="129"/>
    </row>
    <row r="18" spans="1:16" ht="19.5">
      <c r="A18" s="129"/>
      <c r="B18" s="129"/>
      <c r="C18" s="119"/>
      <c r="D18" s="50" t="s">
        <v>18</v>
      </c>
      <c r="E18" s="115">
        <v>6</v>
      </c>
      <c r="F18" s="50">
        <v>0</v>
      </c>
      <c r="G18" s="118"/>
      <c r="H18" s="119"/>
      <c r="I18" s="50" t="s">
        <v>9</v>
      </c>
      <c r="J18" s="115">
        <v>17</v>
      </c>
      <c r="K18" s="50">
        <v>0</v>
      </c>
      <c r="L18" s="120"/>
      <c r="M18" s="129"/>
      <c r="N18" s="129"/>
      <c r="O18" s="129"/>
      <c r="P18" s="129"/>
    </row>
    <row r="19" spans="1:16" ht="19.5">
      <c r="A19" s="129"/>
      <c r="B19" s="129"/>
      <c r="C19" s="119"/>
      <c r="D19" s="50" t="s">
        <v>19</v>
      </c>
      <c r="E19" s="115">
        <v>8</v>
      </c>
      <c r="F19" s="50">
        <v>0</v>
      </c>
      <c r="G19" s="118"/>
      <c r="H19" s="119"/>
      <c r="I19" s="50" t="s">
        <v>11</v>
      </c>
      <c r="J19" s="115">
        <v>3</v>
      </c>
      <c r="K19" s="50">
        <v>0</v>
      </c>
      <c r="L19" s="120"/>
      <c r="M19" s="129"/>
      <c r="N19" s="129"/>
      <c r="O19" s="129"/>
      <c r="P19" s="129"/>
    </row>
    <row r="20" spans="1:16" ht="19.5">
      <c r="A20" s="129"/>
      <c r="B20" s="129"/>
      <c r="C20" s="119"/>
      <c r="D20" s="50" t="s">
        <v>20</v>
      </c>
      <c r="E20" s="115">
        <v>8</v>
      </c>
      <c r="F20" s="50">
        <v>0</v>
      </c>
      <c r="G20" s="121"/>
      <c r="H20" s="119"/>
      <c r="I20" s="50" t="s">
        <v>12</v>
      </c>
      <c r="J20" s="115">
        <v>2</v>
      </c>
      <c r="K20" s="50">
        <v>0</v>
      </c>
      <c r="L20" s="120"/>
      <c r="M20" s="129"/>
      <c r="N20" s="129"/>
      <c r="O20" s="129"/>
      <c r="P20" s="129"/>
    </row>
    <row r="21" spans="1:16" ht="29.25">
      <c r="A21" s="129"/>
      <c r="B21" s="129"/>
      <c r="C21" s="119"/>
      <c r="D21" s="50" t="s">
        <v>22</v>
      </c>
      <c r="E21" s="115">
        <v>8</v>
      </c>
      <c r="F21" s="50">
        <v>0</v>
      </c>
      <c r="G21" s="118"/>
      <c r="H21" s="119"/>
      <c r="I21" s="50" t="s">
        <v>13</v>
      </c>
      <c r="J21" s="115">
        <v>4</v>
      </c>
      <c r="K21" s="50">
        <v>0</v>
      </c>
      <c r="L21" s="120"/>
      <c r="M21" s="129"/>
      <c r="N21" s="129"/>
      <c r="O21" s="129"/>
      <c r="P21" s="129"/>
    </row>
    <row r="22" spans="1:16" ht="19.5">
      <c r="A22" s="129" t="s">
        <v>116</v>
      </c>
      <c r="B22" s="129"/>
      <c r="C22" s="119"/>
      <c r="D22" s="50" t="s">
        <v>24</v>
      </c>
      <c r="E22" s="115">
        <v>10</v>
      </c>
      <c r="F22" s="50">
        <v>0</v>
      </c>
      <c r="G22" s="118"/>
      <c r="H22" s="119"/>
      <c r="I22" s="50" t="s">
        <v>15</v>
      </c>
      <c r="J22" s="115">
        <v>8</v>
      </c>
      <c r="K22" s="50">
        <v>0</v>
      </c>
      <c r="L22" s="120"/>
      <c r="M22" s="129"/>
      <c r="N22" s="129"/>
      <c r="O22" s="129"/>
      <c r="P22" s="129"/>
    </row>
    <row r="23" spans="1:16" ht="19.5">
      <c r="A23" s="129"/>
      <c r="B23" s="129"/>
      <c r="C23" s="119"/>
      <c r="D23" s="50" t="s">
        <v>114</v>
      </c>
      <c r="E23" s="115">
        <v>4</v>
      </c>
      <c r="F23" s="50">
        <v>0</v>
      </c>
      <c r="G23" s="118"/>
      <c r="H23" s="119"/>
      <c r="I23" s="50" t="s">
        <v>17</v>
      </c>
      <c r="J23" s="115">
        <v>2</v>
      </c>
      <c r="K23" s="50">
        <v>0</v>
      </c>
      <c r="L23" s="120"/>
      <c r="M23" s="129"/>
      <c r="N23" s="129"/>
      <c r="O23" s="129"/>
      <c r="P23" s="129"/>
    </row>
    <row r="24" spans="1:16" ht="19.5">
      <c r="A24" s="129"/>
      <c r="B24" s="129"/>
      <c r="C24" s="119"/>
      <c r="D24" s="50" t="s">
        <v>27</v>
      </c>
      <c r="E24" s="115">
        <v>18</v>
      </c>
      <c r="F24" s="50">
        <v>0</v>
      </c>
      <c r="G24" s="118"/>
      <c r="H24" s="119"/>
      <c r="I24" s="50" t="s">
        <v>4</v>
      </c>
      <c r="J24" s="115">
        <v>4</v>
      </c>
      <c r="K24" s="50">
        <v>0</v>
      </c>
      <c r="L24" s="120"/>
      <c r="M24" s="129"/>
      <c r="N24" s="129"/>
      <c r="O24" s="129"/>
      <c r="P24" s="129"/>
    </row>
    <row r="25" spans="1:16" ht="19.5">
      <c r="A25" s="129"/>
      <c r="B25" s="129"/>
      <c r="C25" s="119"/>
      <c r="D25" s="50" t="s">
        <v>30</v>
      </c>
      <c r="E25" s="115">
        <v>12</v>
      </c>
      <c r="F25" s="50">
        <v>0</v>
      </c>
      <c r="G25" s="118"/>
      <c r="H25" s="119"/>
      <c r="I25" s="50" t="s">
        <v>10</v>
      </c>
      <c r="J25" s="115">
        <v>4</v>
      </c>
      <c r="K25" s="50">
        <v>0</v>
      </c>
      <c r="L25" s="120"/>
      <c r="M25" s="129"/>
      <c r="N25" s="129"/>
      <c r="O25" s="129"/>
      <c r="P25" s="129"/>
    </row>
    <row r="26" spans="1:16" ht="19.5">
      <c r="A26" s="129"/>
      <c r="B26" s="129"/>
      <c r="C26" s="119"/>
      <c r="D26" s="50" t="s">
        <v>9</v>
      </c>
      <c r="E26" s="115">
        <v>17</v>
      </c>
      <c r="F26" s="50">
        <v>0</v>
      </c>
      <c r="G26" s="118"/>
      <c r="H26" s="119"/>
      <c r="I26" s="50" t="s">
        <v>8</v>
      </c>
      <c r="J26" s="115">
        <v>8</v>
      </c>
      <c r="K26" s="50">
        <v>0</v>
      </c>
      <c r="L26" s="120"/>
      <c r="M26" s="129"/>
      <c r="N26" s="129"/>
      <c r="O26" s="129"/>
      <c r="P26" s="129"/>
    </row>
    <row r="27" spans="1:16" ht="12.75">
      <c r="A27" s="129"/>
      <c r="B27" s="129"/>
      <c r="C27" s="119"/>
      <c r="D27" s="50" t="s">
        <v>32</v>
      </c>
      <c r="E27" s="115">
        <v>12</v>
      </c>
      <c r="F27" s="50">
        <v>0</v>
      </c>
      <c r="G27" s="118"/>
      <c r="H27" s="119"/>
      <c r="I27" s="50" t="s">
        <v>21</v>
      </c>
      <c r="J27" s="115">
        <v>5</v>
      </c>
      <c r="K27" s="50">
        <v>0</v>
      </c>
      <c r="L27" s="120"/>
      <c r="M27" s="129"/>
      <c r="N27" s="129"/>
      <c r="O27" s="129"/>
      <c r="P27" s="129"/>
    </row>
    <row r="28" spans="1:16" ht="12.75">
      <c r="A28" s="129"/>
      <c r="B28" s="129"/>
      <c r="C28" s="119"/>
      <c r="D28" s="50" t="s">
        <v>33</v>
      </c>
      <c r="E28" s="115">
        <v>12</v>
      </c>
      <c r="F28" s="50">
        <v>0</v>
      </c>
      <c r="G28" s="118"/>
      <c r="H28" s="119"/>
      <c r="I28" s="50" t="s">
        <v>23</v>
      </c>
      <c r="J28" s="115">
        <v>6</v>
      </c>
      <c r="K28" s="50">
        <v>0</v>
      </c>
      <c r="L28" s="120"/>
      <c r="M28" s="129"/>
      <c r="N28" s="129"/>
      <c r="O28" s="129"/>
      <c r="P28" s="129"/>
    </row>
    <row r="29" spans="1:16" ht="19.5">
      <c r="A29" s="129"/>
      <c r="B29" s="129"/>
      <c r="C29" s="119"/>
      <c r="D29" s="50" t="s">
        <v>34</v>
      </c>
      <c r="E29" s="115">
        <v>4</v>
      </c>
      <c r="F29" s="50">
        <v>0</v>
      </c>
      <c r="G29" s="118"/>
      <c r="H29" s="119"/>
      <c r="I29" s="50" t="s">
        <v>25</v>
      </c>
      <c r="J29" s="115">
        <v>8</v>
      </c>
      <c r="K29" s="50">
        <v>0</v>
      </c>
      <c r="L29" s="120"/>
      <c r="M29" s="129"/>
      <c r="N29" s="129"/>
      <c r="O29" s="129"/>
      <c r="P29" s="129"/>
    </row>
    <row r="30" spans="1:16" ht="12.75">
      <c r="A30" s="129"/>
      <c r="B30" s="129"/>
      <c r="C30" s="119"/>
      <c r="D30" s="50" t="s">
        <v>35</v>
      </c>
      <c r="E30" s="115">
        <v>4</v>
      </c>
      <c r="F30" s="50">
        <v>0</v>
      </c>
      <c r="G30" s="118"/>
      <c r="H30" s="119"/>
      <c r="I30" s="50" t="s">
        <v>26</v>
      </c>
      <c r="J30" s="115">
        <v>2</v>
      </c>
      <c r="K30" s="50">
        <v>0</v>
      </c>
      <c r="L30" s="120"/>
      <c r="M30" s="129"/>
      <c r="N30" s="129"/>
      <c r="O30" s="129"/>
      <c r="P30" s="129"/>
    </row>
    <row r="31" spans="1:16" ht="12.75">
      <c r="A31" s="129"/>
      <c r="B31" s="129"/>
      <c r="C31" s="119"/>
      <c r="D31" s="50" t="s">
        <v>36</v>
      </c>
      <c r="E31" s="115">
        <v>3</v>
      </c>
      <c r="F31" s="50">
        <v>0</v>
      </c>
      <c r="G31" s="118"/>
      <c r="H31" s="119"/>
      <c r="I31" s="50" t="s">
        <v>28</v>
      </c>
      <c r="J31" s="115">
        <v>3</v>
      </c>
      <c r="K31" s="50">
        <v>0</v>
      </c>
      <c r="L31" s="120"/>
      <c r="M31" s="129"/>
      <c r="N31" s="129"/>
      <c r="O31" s="129"/>
      <c r="P31" s="129"/>
    </row>
    <row r="32" spans="1:16" ht="12.75">
      <c r="A32" s="129"/>
      <c r="B32" s="129"/>
      <c r="C32" s="119"/>
      <c r="D32" s="50" t="s">
        <v>37</v>
      </c>
      <c r="E32" s="115">
        <v>15</v>
      </c>
      <c r="F32" s="50">
        <v>0</v>
      </c>
      <c r="G32" s="118"/>
      <c r="H32" s="119"/>
      <c r="I32" s="50" t="s">
        <v>29</v>
      </c>
      <c r="J32" s="115">
        <v>1</v>
      </c>
      <c r="K32" s="50">
        <v>0</v>
      </c>
      <c r="L32" s="120"/>
      <c r="M32" s="129"/>
      <c r="N32" s="129"/>
      <c r="O32" s="129"/>
      <c r="P32" s="129"/>
    </row>
    <row r="33" spans="1:16" ht="12.75">
      <c r="A33" s="129"/>
      <c r="B33" s="129"/>
      <c r="C33" s="119"/>
      <c r="D33" s="50" t="s">
        <v>52</v>
      </c>
      <c r="E33" s="115">
        <v>7</v>
      </c>
      <c r="F33" s="50">
        <v>0</v>
      </c>
      <c r="G33" s="118"/>
      <c r="H33" s="119"/>
      <c r="I33" s="50" t="s">
        <v>31</v>
      </c>
      <c r="J33" s="115">
        <v>3</v>
      </c>
      <c r="K33" s="50">
        <v>0</v>
      </c>
      <c r="L33" s="120"/>
      <c r="M33" s="129" t="s">
        <v>229</v>
      </c>
      <c r="N33" s="129"/>
      <c r="O33" s="129"/>
      <c r="P33" s="129"/>
    </row>
    <row r="34" spans="1:16" ht="12.75">
      <c r="A34" s="129"/>
      <c r="B34" s="129"/>
      <c r="C34" s="119"/>
      <c r="D34" s="50" t="s">
        <v>17</v>
      </c>
      <c r="E34" s="115">
        <v>2</v>
      </c>
      <c r="F34" s="50">
        <v>0</v>
      </c>
      <c r="G34" s="118"/>
      <c r="H34" s="119"/>
      <c r="I34" s="122"/>
      <c r="J34" s="123"/>
      <c r="K34" s="50">
        <v>0</v>
      </c>
      <c r="L34" s="120"/>
      <c r="M34" s="129" t="s">
        <v>225</v>
      </c>
      <c r="N34" s="129"/>
      <c r="O34" s="129"/>
      <c r="P34" s="129"/>
    </row>
    <row r="35" spans="1:16" ht="19.5">
      <c r="A35" s="129"/>
      <c r="B35" s="129"/>
      <c r="C35" s="119"/>
      <c r="D35" s="50" t="s">
        <v>41</v>
      </c>
      <c r="E35" s="115">
        <v>2</v>
      </c>
      <c r="F35" s="50">
        <v>0</v>
      </c>
      <c r="G35" s="118"/>
      <c r="H35" s="119"/>
      <c r="I35" s="124"/>
      <c r="J35" s="124"/>
      <c r="K35" s="50">
        <v>0</v>
      </c>
      <c r="L35" s="120"/>
      <c r="M35" s="129"/>
      <c r="N35" s="129"/>
      <c r="O35" s="129"/>
      <c r="P35" s="129"/>
    </row>
    <row r="36" spans="1:16" ht="12.75">
      <c r="A36" s="129"/>
      <c r="B36" s="129"/>
      <c r="C36" s="119"/>
      <c r="D36" s="50" t="s">
        <v>26</v>
      </c>
      <c r="E36" s="115">
        <v>2</v>
      </c>
      <c r="F36" s="50">
        <v>0</v>
      </c>
      <c r="G36" s="118"/>
      <c r="H36" s="119"/>
      <c r="I36" s="124"/>
      <c r="J36" s="124"/>
      <c r="K36" s="50">
        <v>0</v>
      </c>
      <c r="L36" s="120"/>
      <c r="M36" s="129"/>
      <c r="N36" s="129"/>
      <c r="O36" s="129"/>
      <c r="P36" s="129"/>
    </row>
    <row r="37" spans="1:16" ht="12.75">
      <c r="A37" s="129"/>
      <c r="B37" s="129"/>
      <c r="C37" s="119"/>
      <c r="D37" s="50" t="s">
        <v>44</v>
      </c>
      <c r="E37" s="115">
        <v>5</v>
      </c>
      <c r="F37" s="50">
        <v>0</v>
      </c>
      <c r="G37" s="118"/>
      <c r="H37" s="119"/>
      <c r="I37" s="124"/>
      <c r="J37" s="124"/>
      <c r="K37" s="50">
        <v>0</v>
      </c>
      <c r="L37" s="120"/>
      <c r="M37" s="129"/>
      <c r="N37" s="129"/>
      <c r="O37" s="129"/>
      <c r="P37" s="129"/>
    </row>
    <row r="38" spans="1:16" ht="19.5">
      <c r="A38" s="129"/>
      <c r="B38" s="129"/>
      <c r="C38" s="119"/>
      <c r="D38" s="50" t="s">
        <v>28</v>
      </c>
      <c r="E38" s="115">
        <v>3</v>
      </c>
      <c r="F38" s="50">
        <v>0</v>
      </c>
      <c r="G38" s="118"/>
      <c r="H38" s="119"/>
      <c r="I38" s="50" t="s">
        <v>38</v>
      </c>
      <c r="J38" s="115">
        <v>1</v>
      </c>
      <c r="K38" s="50">
        <v>0</v>
      </c>
      <c r="L38" s="120"/>
      <c r="M38" s="129"/>
      <c r="N38" s="129"/>
      <c r="O38" s="129"/>
      <c r="P38" s="129"/>
    </row>
    <row r="39" spans="1:16" ht="19.5">
      <c r="A39" s="129"/>
      <c r="B39" s="129"/>
      <c r="C39" s="119"/>
      <c r="D39" s="50" t="s">
        <v>47</v>
      </c>
      <c r="E39" s="115">
        <v>1</v>
      </c>
      <c r="F39" s="50">
        <v>0</v>
      </c>
      <c r="G39" s="118"/>
      <c r="H39" s="119"/>
      <c r="I39" s="50" t="s">
        <v>39</v>
      </c>
      <c r="J39" s="115">
        <v>1.5</v>
      </c>
      <c r="K39" s="50">
        <v>0</v>
      </c>
      <c r="L39" s="120"/>
      <c r="M39" s="129"/>
      <c r="N39" s="129"/>
      <c r="O39" s="129"/>
      <c r="P39" s="129"/>
    </row>
    <row r="40" spans="1:16" ht="12.7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</row>
    <row r="41" spans="1:16" ht="12.75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</row>
    <row r="42" spans="1:16" ht="12.75">
      <c r="A42" s="129"/>
      <c r="B42" s="129"/>
      <c r="C42" s="129"/>
      <c r="D42" s="129"/>
      <c r="E42" s="129"/>
      <c r="F42" s="129"/>
      <c r="G42" s="129" t="s">
        <v>218</v>
      </c>
      <c r="H42" s="129"/>
      <c r="I42" s="129"/>
      <c r="J42" s="129"/>
      <c r="K42" s="129"/>
      <c r="L42" s="129"/>
      <c r="M42" s="129"/>
      <c r="N42" s="129"/>
      <c r="O42" s="129"/>
      <c r="P42" s="129"/>
    </row>
    <row r="43" spans="1:16" ht="12.75">
      <c r="A43" s="129"/>
      <c r="B43" s="129" t="s">
        <v>244</v>
      </c>
      <c r="C43" s="129"/>
      <c r="D43" s="142" t="s">
        <v>243</v>
      </c>
      <c r="E43" s="129"/>
      <c r="F43" s="129"/>
      <c r="G43" s="129" t="s">
        <v>219</v>
      </c>
      <c r="H43" s="129"/>
      <c r="I43" s="129" t="s">
        <v>220</v>
      </c>
      <c r="J43" s="129" t="s">
        <v>226</v>
      </c>
      <c r="K43" s="129"/>
      <c r="L43" s="129"/>
      <c r="M43" s="129"/>
      <c r="N43" s="129"/>
      <c r="O43" s="129"/>
      <c r="P43" s="129"/>
    </row>
    <row r="44" spans="1:16" ht="12.75">
      <c r="A44" s="129"/>
      <c r="B44" s="129"/>
      <c r="C44" s="129"/>
      <c r="D44" s="129"/>
      <c r="E44" s="129"/>
      <c r="F44" s="129"/>
      <c r="G44" s="129"/>
      <c r="H44" s="129"/>
      <c r="I44" s="129" t="s">
        <v>221</v>
      </c>
      <c r="J44" s="129" t="s">
        <v>227</v>
      </c>
      <c r="K44" s="129"/>
      <c r="L44" s="129"/>
      <c r="M44" s="129"/>
      <c r="N44" s="129"/>
      <c r="O44" s="129"/>
      <c r="P44" s="129"/>
    </row>
    <row r="45" spans="1:16" ht="12.75">
      <c r="A45" s="129"/>
      <c r="B45" s="129"/>
      <c r="C45" s="129"/>
      <c r="D45" s="129"/>
      <c r="E45" s="129"/>
      <c r="F45" s="129"/>
      <c r="G45" s="129" t="s">
        <v>222</v>
      </c>
      <c r="H45" s="129"/>
      <c r="I45" s="129"/>
      <c r="J45" s="129"/>
      <c r="K45" s="129"/>
      <c r="L45" s="129"/>
      <c r="M45" s="129"/>
      <c r="N45" s="129"/>
      <c r="O45" s="129"/>
      <c r="P45" s="129"/>
    </row>
    <row r="46" spans="1:16" ht="12.75">
      <c r="A46" s="129"/>
      <c r="B46" s="129"/>
      <c r="C46" s="129"/>
      <c r="D46" s="129"/>
      <c r="E46" s="129"/>
      <c r="F46" s="129"/>
      <c r="G46" s="129" t="s">
        <v>223</v>
      </c>
      <c r="H46" s="129"/>
      <c r="I46" s="129"/>
      <c r="J46" s="129"/>
      <c r="K46" s="129"/>
      <c r="L46" s="129"/>
      <c r="M46" s="129"/>
      <c r="N46" s="129"/>
      <c r="O46" s="129"/>
      <c r="P46" s="129"/>
    </row>
    <row r="47" spans="1:16" ht="12.75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</row>
    <row r="48" spans="1:16" ht="12.75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</row>
    <row r="49" spans="1:16" ht="12.75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</row>
    <row r="50" spans="1:16" ht="12.75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</row>
    <row r="51" spans="1:16" ht="12.75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</row>
    <row r="52" spans="1:16" ht="12.75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</row>
    <row r="53" spans="1:16" ht="12.75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</row>
    <row r="54" spans="1:16" ht="12.7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</row>
    <row r="55" spans="1:16" ht="12.75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</row>
    <row r="56" spans="1:16" ht="12.75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</row>
    <row r="57" spans="1:16" ht="12.75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</row>
  </sheetData>
  <sheetProtection/>
  <hyperlinks>
    <hyperlink ref="D43" location="'U-Liste'!A1" display="U-Liste"/>
  </hyperlinks>
  <printOptions/>
  <pageMargins left="0.7" right="0.7" top="0.787401575" bottom="0.7874015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Frank Schäfer</Manager>
  <Company>L. Spangenberg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Umzugsgutliste mit Anlage</dc:title>
  <dc:subject>Umzug</dc:subject>
  <dc:creator>Frank Schäfer</dc:creator>
  <cp:keywords/>
  <dc:description/>
  <cp:lastModifiedBy>Frank Schäfer</cp:lastModifiedBy>
  <cp:lastPrinted>2012-06-28T13:13:17Z</cp:lastPrinted>
  <dcterms:created xsi:type="dcterms:W3CDTF">2004-02-23T14:13:06Z</dcterms:created>
  <dcterms:modified xsi:type="dcterms:W3CDTF">2014-06-08T12:19:16Z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